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āme" sheetId="1" r:id="rId1"/>
  </sheets>
  <calcPr calcId="145621"/>
</workbook>
</file>

<file path=xl/calcChain.xml><?xml version="1.0" encoding="utf-8"?>
<calcChain xmlns="http://schemas.openxmlformats.org/spreadsheetml/2006/main">
  <c r="P112" i="1" l="1"/>
  <c r="N110" i="1"/>
  <c r="L110" i="1"/>
  <c r="K110" i="1"/>
  <c r="M110" i="1"/>
  <c r="N109" i="1"/>
  <c r="L109" i="1"/>
  <c r="K109" i="1"/>
  <c r="N108" i="1"/>
  <c r="L108" i="1"/>
  <c r="N107" i="1"/>
  <c r="M107" i="1"/>
  <c r="L107" i="1"/>
  <c r="N106" i="1"/>
  <c r="L106" i="1"/>
  <c r="K106" i="1"/>
  <c r="M106" i="1"/>
  <c r="N105" i="1"/>
  <c r="L105" i="1"/>
  <c r="K105" i="1"/>
  <c r="N104" i="1"/>
  <c r="L104" i="1"/>
  <c r="N103" i="1"/>
  <c r="M103" i="1"/>
  <c r="L103" i="1"/>
  <c r="O102" i="1"/>
  <c r="N102" i="1"/>
  <c r="L102" i="1"/>
  <c r="K102" i="1"/>
  <c r="M102" i="1"/>
  <c r="N101" i="1"/>
  <c r="L101" i="1"/>
  <c r="K101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N100" i="1"/>
  <c r="L100" i="1"/>
  <c r="N97" i="1"/>
  <c r="L97" i="1"/>
  <c r="N96" i="1"/>
  <c r="L96" i="1"/>
  <c r="K96" i="1"/>
  <c r="O96" i="1"/>
  <c r="M96" i="1"/>
  <c r="O95" i="1"/>
  <c r="N95" i="1"/>
  <c r="L95" i="1"/>
  <c r="K95" i="1"/>
  <c r="M95" i="1"/>
  <c r="N94" i="1"/>
  <c r="L94" i="1"/>
  <c r="N93" i="1"/>
  <c r="M93" i="1"/>
  <c r="L93" i="1"/>
  <c r="O93" i="1"/>
  <c r="N92" i="1"/>
  <c r="L92" i="1"/>
  <c r="K92" i="1"/>
  <c r="M92" i="1"/>
  <c r="P91" i="1"/>
  <c r="O91" i="1"/>
  <c r="N91" i="1"/>
  <c r="L91" i="1"/>
  <c r="K91" i="1"/>
  <c r="M91" i="1"/>
  <c r="L90" i="1"/>
  <c r="N90" i="1"/>
  <c r="N89" i="1"/>
  <c r="L89" i="1"/>
  <c r="K89" i="1"/>
  <c r="O89" i="1"/>
  <c r="M89" i="1"/>
  <c r="O88" i="1"/>
  <c r="N88" i="1"/>
  <c r="P88" i="1" s="1"/>
  <c r="L88" i="1"/>
  <c r="K88" i="1"/>
  <c r="M88" i="1"/>
  <c r="N87" i="1"/>
  <c r="L87" i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N86" i="1"/>
  <c r="M86" i="1"/>
  <c r="L86" i="1"/>
  <c r="L98" i="1" s="1"/>
  <c r="O86" i="1"/>
  <c r="N83" i="1"/>
  <c r="L83" i="1"/>
  <c r="K83" i="1"/>
  <c r="O83" i="1"/>
  <c r="M83" i="1"/>
  <c r="O82" i="1"/>
  <c r="N82" i="1"/>
  <c r="L82" i="1"/>
  <c r="K82" i="1"/>
  <c r="M82" i="1"/>
  <c r="N81" i="1"/>
  <c r="M81" i="1"/>
  <c r="L81" i="1"/>
  <c r="N80" i="1"/>
  <c r="L80" i="1"/>
  <c r="O80" i="1"/>
  <c r="N79" i="1"/>
  <c r="L79" i="1"/>
  <c r="K79" i="1"/>
  <c r="O79" i="1"/>
  <c r="M79" i="1"/>
  <c r="O78" i="1"/>
  <c r="N78" i="1"/>
  <c r="L78" i="1"/>
  <c r="K78" i="1"/>
  <c r="M78" i="1"/>
  <c r="P78" i="1" s="1"/>
  <c r="N77" i="1"/>
  <c r="L77" i="1"/>
  <c r="N76" i="1"/>
  <c r="M76" i="1"/>
  <c r="L76" i="1"/>
  <c r="O76" i="1"/>
  <c r="N75" i="1"/>
  <c r="L75" i="1"/>
  <c r="K75" i="1"/>
  <c r="M75" i="1"/>
  <c r="O74" i="1"/>
  <c r="N74" i="1"/>
  <c r="L74" i="1"/>
  <c r="K74" i="1"/>
  <c r="M74" i="1"/>
  <c r="P74" i="1" s="1"/>
  <c r="N73" i="1"/>
  <c r="L73" i="1"/>
  <c r="N72" i="1"/>
  <c r="M72" i="1"/>
  <c r="L72" i="1"/>
  <c r="N71" i="1"/>
  <c r="L71" i="1"/>
  <c r="K71" i="1"/>
  <c r="M71" i="1"/>
  <c r="O70" i="1"/>
  <c r="N70" i="1"/>
  <c r="L70" i="1"/>
  <c r="K70" i="1"/>
  <c r="M70" i="1"/>
  <c r="N69" i="1"/>
  <c r="M69" i="1"/>
  <c r="L69" i="1"/>
  <c r="N68" i="1"/>
  <c r="L68" i="1"/>
  <c r="M68" i="1"/>
  <c r="N67" i="1"/>
  <c r="L67" i="1"/>
  <c r="K67" i="1"/>
  <c r="O67" i="1"/>
  <c r="M67" i="1"/>
  <c r="O66" i="1"/>
  <c r="N66" i="1"/>
  <c r="L66" i="1"/>
  <c r="K66" i="1"/>
  <c r="M66" i="1"/>
  <c r="N65" i="1"/>
  <c r="M65" i="1"/>
  <c r="L65" i="1"/>
  <c r="N64" i="1"/>
  <c r="L64" i="1"/>
  <c r="O64" i="1"/>
  <c r="N63" i="1"/>
  <c r="L63" i="1"/>
  <c r="K63" i="1"/>
  <c r="O63" i="1"/>
  <c r="M63" i="1"/>
  <c r="O62" i="1"/>
  <c r="N62" i="1"/>
  <c r="L62" i="1"/>
  <c r="K62" i="1"/>
  <c r="M62" i="1"/>
  <c r="N61" i="1"/>
  <c r="L61" i="1"/>
  <c r="N60" i="1"/>
  <c r="M60" i="1"/>
  <c r="L60" i="1"/>
  <c r="O60" i="1"/>
  <c r="N59" i="1"/>
  <c r="L59" i="1"/>
  <c r="K59" i="1"/>
  <c r="M59" i="1"/>
  <c r="N58" i="1"/>
  <c r="L58" i="1"/>
  <c r="K58" i="1"/>
  <c r="O58" i="1"/>
  <c r="P58" i="1" s="1"/>
  <c r="M58" i="1"/>
  <c r="N57" i="1"/>
  <c r="M57" i="1"/>
  <c r="L57" i="1"/>
  <c r="O5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N56" i="1"/>
  <c r="M56" i="1"/>
  <c r="L56" i="1"/>
  <c r="O56" i="1"/>
  <c r="A56" i="1"/>
  <c r="O55" i="1"/>
  <c r="N55" i="1"/>
  <c r="L55" i="1"/>
  <c r="M55" i="1"/>
  <c r="N52" i="1"/>
  <c r="L52" i="1"/>
  <c r="O52" i="1"/>
  <c r="M52" i="1"/>
  <c r="N51" i="1"/>
  <c r="L51" i="1"/>
  <c r="K51" i="1"/>
  <c r="O51" i="1"/>
  <c r="N50" i="1"/>
  <c r="L50" i="1"/>
  <c r="M50" i="1"/>
  <c r="N49" i="1"/>
  <c r="M49" i="1"/>
  <c r="P49" i="1" s="1"/>
  <c r="L49" i="1"/>
  <c r="O49" i="1"/>
  <c r="O48" i="1"/>
  <c r="N48" i="1"/>
  <c r="L48" i="1"/>
  <c r="M48" i="1"/>
  <c r="O47" i="1"/>
  <c r="N47" i="1"/>
  <c r="L47" i="1"/>
  <c r="M47" i="1"/>
  <c r="N46" i="1"/>
  <c r="L46" i="1"/>
  <c r="K46" i="1"/>
  <c r="O46" i="1"/>
  <c r="M46" i="1"/>
  <c r="N45" i="1"/>
  <c r="L45" i="1"/>
  <c r="K45" i="1"/>
  <c r="N44" i="1"/>
  <c r="M44" i="1"/>
  <c r="L44" i="1"/>
  <c r="A44" i="1"/>
  <c r="A45" i="1" s="1"/>
  <c r="A46" i="1" s="1"/>
  <c r="A47" i="1" s="1"/>
  <c r="A48" i="1" s="1"/>
  <c r="A49" i="1" s="1"/>
  <c r="A50" i="1" s="1"/>
  <c r="A51" i="1" s="1"/>
  <c r="A52" i="1" s="1"/>
  <c r="N43" i="1"/>
  <c r="L43" i="1"/>
  <c r="N40" i="1"/>
  <c r="L40" i="1"/>
  <c r="K40" i="1"/>
  <c r="M40" i="1"/>
  <c r="N39" i="1"/>
  <c r="L39" i="1"/>
  <c r="O39" i="1"/>
  <c r="N38" i="1"/>
  <c r="M38" i="1"/>
  <c r="L38" i="1"/>
  <c r="O38" i="1"/>
  <c r="N37" i="1"/>
  <c r="L37" i="1"/>
  <c r="N36" i="1"/>
  <c r="L36" i="1"/>
  <c r="K36" i="1"/>
  <c r="O36" i="1"/>
  <c r="M36" i="1"/>
  <c r="O35" i="1"/>
  <c r="P35" i="1" s="1"/>
  <c r="N35" i="1"/>
  <c r="M35" i="1"/>
  <c r="L35" i="1"/>
  <c r="K35" i="1"/>
  <c r="N34" i="1"/>
  <c r="L34" i="1"/>
  <c r="O34" i="1"/>
  <c r="M34" i="1"/>
  <c r="P34" i="1" s="1"/>
  <c r="N33" i="1"/>
  <c r="L33" i="1"/>
  <c r="O33" i="1"/>
  <c r="M33" i="1"/>
  <c r="P33" i="1" s="1"/>
  <c r="N32" i="1"/>
  <c r="L32" i="1"/>
  <c r="O32" i="1"/>
  <c r="M32" i="1"/>
  <c r="P32" i="1" s="1"/>
  <c r="N31" i="1"/>
  <c r="L31" i="1"/>
  <c r="O31" i="1"/>
  <c r="N30" i="1"/>
  <c r="M30" i="1"/>
  <c r="L30" i="1"/>
  <c r="N29" i="1"/>
  <c r="L29" i="1"/>
  <c r="N28" i="1"/>
  <c r="L28" i="1"/>
  <c r="K28" i="1"/>
  <c r="O28" i="1"/>
  <c r="P28" i="1" s="1"/>
  <c r="M28" i="1"/>
  <c r="N27" i="1"/>
  <c r="L27" i="1"/>
  <c r="N26" i="1"/>
  <c r="L26" i="1"/>
  <c r="O26" i="1"/>
  <c r="N25" i="1"/>
  <c r="L25" i="1"/>
  <c r="O25" i="1"/>
  <c r="M25" i="1"/>
  <c r="O24" i="1"/>
  <c r="N24" i="1"/>
  <c r="L24" i="1"/>
  <c r="K24" i="1"/>
  <c r="M24" i="1"/>
  <c r="O23" i="1"/>
  <c r="N23" i="1"/>
  <c r="L23" i="1"/>
  <c r="K23" i="1"/>
  <c r="M23" i="1"/>
  <c r="P23" i="1" s="1"/>
  <c r="O22" i="1"/>
  <c r="N22" i="1"/>
  <c r="M22" i="1"/>
  <c r="P22" i="1" s="1"/>
  <c r="L22" i="1"/>
  <c r="K22" i="1"/>
  <c r="O21" i="1"/>
  <c r="P21" i="1" s="1"/>
  <c r="N21" i="1"/>
  <c r="M21" i="1"/>
  <c r="L21" i="1"/>
  <c r="K21" i="1"/>
  <c r="O20" i="1"/>
  <c r="N20" i="1"/>
  <c r="M20" i="1"/>
  <c r="P20" i="1" s="1"/>
  <c r="L20" i="1"/>
  <c r="K20" i="1"/>
  <c r="N19" i="1"/>
  <c r="L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N18" i="1"/>
  <c r="L18" i="1"/>
  <c r="O18" i="1"/>
  <c r="A18" i="1"/>
  <c r="N111" i="1" l="1"/>
  <c r="P25" i="1"/>
  <c r="P47" i="1"/>
  <c r="P56" i="1"/>
  <c r="P62" i="1"/>
  <c r="P66" i="1"/>
  <c r="P70" i="1"/>
  <c r="P24" i="1"/>
  <c r="N53" i="1"/>
  <c r="P55" i="1"/>
  <c r="P36" i="1"/>
  <c r="P57" i="1"/>
  <c r="P95" i="1"/>
  <c r="P38" i="1"/>
  <c r="K19" i="1"/>
  <c r="M18" i="1"/>
  <c r="M26" i="1"/>
  <c r="P26" i="1" s="1"/>
  <c r="K73" i="1"/>
  <c r="O73" i="1"/>
  <c r="M73" i="1"/>
  <c r="P73" i="1" s="1"/>
  <c r="K94" i="1"/>
  <c r="O94" i="1"/>
  <c r="M94" i="1"/>
  <c r="P94" i="1" s="1"/>
  <c r="K97" i="1"/>
  <c r="M97" i="1"/>
  <c r="K25" i="1"/>
  <c r="K30" i="1"/>
  <c r="K33" i="1"/>
  <c r="M37" i="1"/>
  <c r="O40" i="1"/>
  <c r="P48" i="1"/>
  <c r="P59" i="1"/>
  <c r="O97" i="1"/>
  <c r="K18" i="1"/>
  <c r="O19" i="1"/>
  <c r="K26" i="1"/>
  <c r="O27" i="1"/>
  <c r="O29" i="1"/>
  <c r="O30" i="1"/>
  <c r="P30" i="1" s="1"/>
  <c r="K32" i="1"/>
  <c r="O37" i="1"/>
  <c r="L53" i="1"/>
  <c r="O44" i="1"/>
  <c r="P44" i="1" s="1"/>
  <c r="P46" i="1"/>
  <c r="K48" i="1"/>
  <c r="K49" i="1"/>
  <c r="K52" i="1"/>
  <c r="O77" i="1"/>
  <c r="M77" i="1"/>
  <c r="P77" i="1" s="1"/>
  <c r="K80" i="1"/>
  <c r="M80" i="1"/>
  <c r="P80" i="1" s="1"/>
  <c r="O87" i="1"/>
  <c r="M87" i="1"/>
  <c r="O90" i="1"/>
  <c r="M90" i="1"/>
  <c r="L111" i="1"/>
  <c r="O104" i="1"/>
  <c r="M104" i="1"/>
  <c r="O106" i="1"/>
  <c r="P106" i="1" s="1"/>
  <c r="P40" i="1"/>
  <c r="O45" i="1"/>
  <c r="O50" i="1"/>
  <c r="P50" i="1" s="1"/>
  <c r="P52" i="1"/>
  <c r="O68" i="1"/>
  <c r="P68" i="1" s="1"/>
  <c r="P103" i="1"/>
  <c r="M19" i="1"/>
  <c r="P19" i="1" s="1"/>
  <c r="M27" i="1"/>
  <c r="M29" i="1"/>
  <c r="K31" i="1"/>
  <c r="K38" i="1"/>
  <c r="K39" i="1"/>
  <c r="O43" i="1"/>
  <c r="K47" i="1"/>
  <c r="K55" i="1"/>
  <c r="O100" i="1"/>
  <c r="M100" i="1"/>
  <c r="P102" i="1"/>
  <c r="L41" i="1"/>
  <c r="L113" i="1" s="1"/>
  <c r="L9" i="1" s="1"/>
  <c r="M31" i="1"/>
  <c r="P31" i="1" s="1"/>
  <c r="K34" i="1"/>
  <c r="M39" i="1"/>
  <c r="P39" i="1" s="1"/>
  <c r="N41" i="1"/>
  <c r="N113" i="1" s="1"/>
  <c r="N114" i="1" s="1"/>
  <c r="M43" i="1"/>
  <c r="N84" i="1"/>
  <c r="O61" i="1"/>
  <c r="M61" i="1"/>
  <c r="P61" i="1" s="1"/>
  <c r="K64" i="1"/>
  <c r="M64" i="1"/>
  <c r="P64" i="1" s="1"/>
  <c r="O71" i="1"/>
  <c r="P71" i="1" s="1"/>
  <c r="P82" i="1"/>
  <c r="O108" i="1"/>
  <c r="M108" i="1"/>
  <c r="O110" i="1"/>
  <c r="P110" i="1" s="1"/>
  <c r="M45" i="1"/>
  <c r="P45" i="1" s="1"/>
  <c r="M51" i="1"/>
  <c r="P51" i="1" s="1"/>
  <c r="L84" i="1"/>
  <c r="O59" i="1"/>
  <c r="P60" i="1"/>
  <c r="P63" i="1"/>
  <c r="O65" i="1"/>
  <c r="P65" i="1" s="1"/>
  <c r="K72" i="1"/>
  <c r="O75" i="1"/>
  <c r="P75" i="1" s="1"/>
  <c r="P76" i="1"/>
  <c r="P79" i="1"/>
  <c r="K81" i="1"/>
  <c r="O81" i="1"/>
  <c r="P81" i="1" s="1"/>
  <c r="P86" i="1"/>
  <c r="P89" i="1"/>
  <c r="O92" i="1"/>
  <c r="P92" i="1" s="1"/>
  <c r="P93" i="1"/>
  <c r="P96" i="1"/>
  <c r="O101" i="1"/>
  <c r="O105" i="1"/>
  <c r="K107" i="1"/>
  <c r="O109" i="1"/>
  <c r="K56" i="1"/>
  <c r="K57" i="1"/>
  <c r="K60" i="1"/>
  <c r="P67" i="1"/>
  <c r="O69" i="1"/>
  <c r="P69" i="1" s="1"/>
  <c r="O72" i="1"/>
  <c r="P72" i="1" s="1"/>
  <c r="K76" i="1"/>
  <c r="P83" i="1"/>
  <c r="K86" i="1"/>
  <c r="N98" i="1"/>
  <c r="K93" i="1"/>
  <c r="O103" i="1"/>
  <c r="O107" i="1"/>
  <c r="P107" i="1" s="1"/>
  <c r="M101" i="1"/>
  <c r="M105" i="1"/>
  <c r="P105" i="1" s="1"/>
  <c r="M109" i="1"/>
  <c r="O84" i="1" l="1"/>
  <c r="O53" i="1"/>
  <c r="O98" i="1"/>
  <c r="O41" i="1"/>
  <c r="O113" i="1" s="1"/>
  <c r="O114" i="1" s="1"/>
  <c r="P114" i="1" s="1"/>
  <c r="P90" i="1"/>
  <c r="P97" i="1"/>
  <c r="P43" i="1"/>
  <c r="M53" i="1"/>
  <c r="P53" i="1" s="1"/>
  <c r="O111" i="1"/>
  <c r="K29" i="1"/>
  <c r="P101" i="1"/>
  <c r="M98" i="1"/>
  <c r="K108" i="1"/>
  <c r="K100" i="1"/>
  <c r="P29" i="1"/>
  <c r="K104" i="1"/>
  <c r="K87" i="1"/>
  <c r="K43" i="1"/>
  <c r="K27" i="1"/>
  <c r="K37" i="1"/>
  <c r="K65" i="1"/>
  <c r="M84" i="1"/>
  <c r="P84" i="1" s="1"/>
  <c r="K61" i="1"/>
  <c r="P27" i="1"/>
  <c r="K68" i="1"/>
  <c r="K50" i="1"/>
  <c r="K90" i="1"/>
  <c r="K77" i="1"/>
  <c r="P109" i="1"/>
  <c r="K69" i="1"/>
  <c r="K103" i="1"/>
  <c r="P108" i="1"/>
  <c r="M111" i="1"/>
  <c r="P111" i="1" s="1"/>
  <c r="P100" i="1"/>
  <c r="P104" i="1"/>
  <c r="P87" i="1"/>
  <c r="K44" i="1"/>
  <c r="P37" i="1"/>
  <c r="P18" i="1"/>
  <c r="M41" i="1"/>
  <c r="P113" i="1" l="1"/>
  <c r="L115" i="1" s="1"/>
  <c r="P41" i="1"/>
  <c r="P98" i="1"/>
  <c r="M113" i="1"/>
  <c r="L118" i="1" s="1"/>
  <c r="L117" i="1" l="1"/>
  <c r="L116" i="1"/>
  <c r="L119" i="1"/>
  <c r="L120" i="1" l="1"/>
  <c r="L121" i="1" s="1"/>
  <c r="L11" i="1" s="1"/>
</calcChain>
</file>

<file path=xl/sharedStrings.xml><?xml version="1.0" encoding="utf-8"?>
<sst xmlns="http://schemas.openxmlformats.org/spreadsheetml/2006/main" count="353" uniqueCount="161">
  <si>
    <r>
      <t>SASKAŅOTS:____________________</t>
    </r>
    <r>
      <rPr>
        <u/>
        <sz val="10"/>
        <rFont val="Arial"/>
        <family val="2"/>
        <charset val="186"/>
      </rPr>
      <t>/2013.g.     .                      /</t>
    </r>
  </si>
  <si>
    <t>Kolkas pirmskolas izglītības iestāde "Rūķītis" 2.grupiņas sanitārās telpas remonta darbi Kolkas bērnudārzs "Rūķītis", Kolka, Dundagas novads</t>
  </si>
  <si>
    <t>Būves nosaukums:</t>
  </si>
  <si>
    <t>Kolkas pirmskolas izglītības iestāde "Rūķītis"</t>
  </si>
  <si>
    <t>Objekta nosaukums:</t>
  </si>
  <si>
    <t>2.grupiņas sanitārās telpas remonta darbi</t>
  </si>
  <si>
    <t>Objekta adrese:</t>
  </si>
  <si>
    <t>Kolkas bērnudārzs "Rūķītis", Kolka, Dundagas novads</t>
  </si>
  <si>
    <t>Pasūtījuma Nr.</t>
  </si>
  <si>
    <t>03.03.2013.</t>
  </si>
  <si>
    <t>Darba ietilpība C/st:</t>
  </si>
  <si>
    <t>Tāme sastādīta:</t>
  </si>
  <si>
    <t>Tāme sastādīta 2013.gada tirgus cenās, pamatojoties uz inventarizācijas lietu un uzmērījumiem dabā</t>
  </si>
  <si>
    <t>Objekta izmaksas:</t>
  </si>
  <si>
    <t>Vienības izmaksa</t>
  </si>
  <si>
    <t>Kopējā izmaksa</t>
  </si>
  <si>
    <t>Nr.</t>
  </si>
  <si>
    <t>Pozic.</t>
  </si>
  <si>
    <t>Darba un izdevumu nosaukums</t>
  </si>
  <si>
    <t>Vienība</t>
  </si>
  <si>
    <t>Daudz.</t>
  </si>
  <si>
    <t>Laika</t>
  </si>
  <si>
    <t xml:space="preserve">Darba </t>
  </si>
  <si>
    <t>tai skaitā</t>
  </si>
  <si>
    <t>p.</t>
  </si>
  <si>
    <t>pielietotie materiāli, to daudzums</t>
  </si>
  <si>
    <t>norma</t>
  </si>
  <si>
    <t>samaksa</t>
  </si>
  <si>
    <t>Darba alga</t>
  </si>
  <si>
    <t>Materiāli</t>
  </si>
  <si>
    <t>Mehanismi</t>
  </si>
  <si>
    <t>Kopā</t>
  </si>
  <si>
    <t>Darbietilpība</t>
  </si>
  <si>
    <t>k.</t>
  </si>
  <si>
    <t>C/st</t>
  </si>
  <si>
    <t>Ls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</si>
  <si>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</si>
  <si>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</si>
  <si>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</si>
  <si>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</si>
  <si>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</si>
  <si>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</si>
  <si>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</si>
  <si>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</si>
  <si>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</si>
  <si>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</si>
  <si>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Demontāžas darbi</t>
  </si>
  <si>
    <t>Normat.</t>
  </si>
  <si>
    <t>Durvju, aplodu demontāža</t>
  </si>
  <si>
    <t>m2</t>
  </si>
  <si>
    <t>Koka vitrīnu demontāža</t>
  </si>
  <si>
    <t>Nenesošās mūra starpsienas demontāža 180mm</t>
  </si>
  <si>
    <t>Sienas flīžu demontāža</t>
  </si>
  <si>
    <t>Grīdas flīžu demontāža</t>
  </si>
  <si>
    <t>Grunts norakšana 100mm</t>
  </si>
  <si>
    <t>Būvgružu savākšana, utilizācija</t>
  </si>
  <si>
    <t>m3</t>
  </si>
  <si>
    <t>Griestu karkasa 600*600mm  montāža T15 konstrukcijas perimetrs, nesošās līstes, škērslīstes 600, 1200mm uz iekarēm</t>
  </si>
  <si>
    <t xml:space="preserve">Griestu plātņu montāža Olympia-II FL 600x600x15 </t>
  </si>
  <si>
    <t>Profilu karkasa starpsiena s=600, izolācija 100mm</t>
  </si>
  <si>
    <t>Reģipša 2 kārtas apšuvums, šuvju aizviklšana</t>
  </si>
  <si>
    <t>Riģipša profilu karkass kanalizācijas stāvvadam</t>
  </si>
  <si>
    <t>m</t>
  </si>
  <si>
    <t>Šahtas riģipša apšuvums 250+250+250mm</t>
  </si>
  <si>
    <t>PVC revīzijas lūkas montāža 200*200mm</t>
  </si>
  <si>
    <t>gb</t>
  </si>
  <si>
    <t>Sienas gruntēšana, apmetums</t>
  </si>
  <si>
    <t>Sienas flīzēšana, šuvošana</t>
  </si>
  <si>
    <t>Sienas gruntēšana, pilna špaktelēšana</t>
  </si>
  <si>
    <t>Sienas krāsojums ar akrila, tonētu krāsu 2x</t>
  </si>
  <si>
    <t>Grīdas virsmas gruntēšana</t>
  </si>
  <si>
    <t>Virsmas izlīdzināšana līdz 15mm</t>
  </si>
  <si>
    <t>Grīdas flīzēšana, šuvošana</t>
  </si>
  <si>
    <t>Durvju, gludas, krāsotas  ar HDF loksnēm, rorblates pildījums, masīvkoka kārba, furnitūra sabiedriskai ēkai,  montāža, aplodas, stiprinājumi</t>
  </si>
  <si>
    <t>kpl</t>
  </si>
  <si>
    <t>Atdalošo starpsienu izbūve no HDF loksnēm 24mm, alumīnija konstrukcijā</t>
  </si>
  <si>
    <t>Kopā:</t>
  </si>
  <si>
    <t>2</t>
  </si>
  <si>
    <t>Iekšējie elektrotīkli, apgaismojums</t>
  </si>
  <si>
    <t>Demontēt esošo elektroinstalāciju, utilizācija</t>
  </si>
  <si>
    <t>Apgaismojuma armatūras montāža z/a MR16 VT406 mat. hrom., spuldze LED 4 W 220V GU10 silti balts</t>
  </si>
  <si>
    <t>Kabeļa montāža  Kabelis PPJ 3*1.5</t>
  </si>
  <si>
    <t>Kabeļa montāža Kabelis PPJ 3*2.5</t>
  </si>
  <si>
    <t>Rievu frēzēšana mūrī</t>
  </si>
  <si>
    <t>Kārba betonam ar skruv. 60mm montāža</t>
  </si>
  <si>
    <t>Nozarkārbu savienošana</t>
  </si>
  <si>
    <t>Grupu slēdzis mehanisms 2P Siemens vai ekvivalents</t>
  </si>
  <si>
    <t>Rāmitis 1d./balts Siemens vai ekvivalents</t>
  </si>
  <si>
    <t>Palīgmateriāli, stiprinājumi</t>
  </si>
  <si>
    <t>k-ts</t>
  </si>
  <si>
    <t>3</t>
  </si>
  <si>
    <t>Iekšēais ūdensvads- siltais, aukstais, cirkulācijas, kanalizācija</t>
  </si>
  <si>
    <t>Kanalizācijas stāvvada, cauruļu, ūdensvada, izlietnes 4 gb, kāju vannas, podu 3gb demontāža</t>
  </si>
  <si>
    <t>Kanālu kalšana betona  sienā, grīdā kanalizācijai</t>
  </si>
  <si>
    <t>Kanalizācijas cauruļu montāža d50mm</t>
  </si>
  <si>
    <t>Kanalizācijas cauruļu montāža d110mm</t>
  </si>
  <si>
    <t>Kanalizācijas veidgabalu montāža d50mm</t>
  </si>
  <si>
    <t>Kanalizācijas veidgabalu montāža d110mm</t>
  </si>
  <si>
    <t>Kanalizācijas revīzijas montāža dm50</t>
  </si>
  <si>
    <t>Kanalizācijas revīzijas montāža dm110</t>
  </si>
  <si>
    <t>Pieslēgšanās pie esošās kanalizācijas sistēmas</t>
  </si>
  <si>
    <t>vietas</t>
  </si>
  <si>
    <t>Kanālu kalšana betona  sienā ūdensvadam</t>
  </si>
  <si>
    <t>Daudzslāņu caurules PE-Xa 16*2.2mm PN 10</t>
  </si>
  <si>
    <t>Daudzslāņu caurules PE-Xa 20*2.8mm PN 10</t>
  </si>
  <si>
    <t>Daudzslāņu caurules PE-Xa 25*3,5mm PN 10</t>
  </si>
  <si>
    <t>Caurules veidgabali dm16-25</t>
  </si>
  <si>
    <t>Izolācija d=6 mm     Ø28 (dn16) “TUBOLIT”</t>
  </si>
  <si>
    <t>Izolācija d=6 mm     Ø32 (dn20) “TUBOLIT”</t>
  </si>
  <si>
    <t>Izolācija d=63 mm     Ø38 (dn25) “TUBOLIT”</t>
  </si>
  <si>
    <t>Pieslēgums pie esošā ūdensvada tīkla dn25</t>
  </si>
  <si>
    <t>Keramiskās izlietnes montāža 45sm, stiprinājum</t>
  </si>
  <si>
    <t>Kāju vannas, sānu paneļe montāža 900*900*450</t>
  </si>
  <si>
    <t>Sifonu montāža</t>
  </si>
  <si>
    <t>Ūdensmaisītājs- termostats</t>
  </si>
  <si>
    <t>Ūdensmaisītājs izlietnei</t>
  </si>
  <si>
    <t>Ūdensmaisītājs kāju vannai</t>
  </si>
  <si>
    <t>Sēdpods (bērnu) ar skalojamo kasti, pieslēgums</t>
  </si>
  <si>
    <t>Ekventīlis 10x1/2"</t>
  </si>
  <si>
    <t>Kolminētais boileris 100L, stiprinājumi</t>
  </si>
  <si>
    <t>Elektroinstalācijas pieslēgums boilerim</t>
  </si>
  <si>
    <t>4</t>
  </si>
  <si>
    <t>Apkure</t>
  </si>
  <si>
    <t>Esošo radiatoru demontāža</t>
  </si>
  <si>
    <t>Esošo maģistrālo cauruļu, stāvvadu krāsojums</t>
  </si>
  <si>
    <t>Pieslēgšanās pie esošās sistēmas</t>
  </si>
  <si>
    <t>Vara cauruļu montāža d18</t>
  </si>
  <si>
    <t>Vara veidgabali</t>
  </si>
  <si>
    <t>Lod.pāreja PAV d 18x1/2"a.v.</t>
  </si>
  <si>
    <t>Radiators Purmo Compact 22*500*1400</t>
  </si>
  <si>
    <t>Radiatora stiprinājumi</t>
  </si>
  <si>
    <t>Radiatora ventīlis RTD-G</t>
  </si>
  <si>
    <t>Radiatora termostats tiešās darbības</t>
  </si>
  <si>
    <t>Radiatoru pieslēgums</t>
  </si>
  <si>
    <t>5</t>
  </si>
  <si>
    <t>Ventilācija</t>
  </si>
  <si>
    <t>Kanāla ventilators nosūcei TD-250/100, ieskaitot pievienojumus un savienojumus</t>
  </si>
  <si>
    <t>Relejs ar laika aizturi</t>
  </si>
  <si>
    <t>Apaļais gaisa vads SR-100</t>
  </si>
  <si>
    <t xml:space="preserve">Vārsts plūsmas regulēšanai SK-100 </t>
  </si>
  <si>
    <t>Līkums d100 90*</t>
  </si>
  <si>
    <t>Klusinātājs d100-900-50</t>
  </si>
  <si>
    <t>Sedls d100/100</t>
  </si>
  <si>
    <t>Korķis dm100</t>
  </si>
  <si>
    <t>Nosūces difuzors dm100</t>
  </si>
  <si>
    <t>Elektroinstalācijas pieslēgums ventilatoram</t>
  </si>
  <si>
    <t>Sadaļas kopā:</t>
  </si>
  <si>
    <t>Ls.</t>
  </si>
  <si>
    <t>Materiālu sagāde, transporta izmaksas</t>
  </si>
  <si>
    <t>Pieskaitāmās izmaksas, t.sk. darba aizsardzība</t>
  </si>
  <si>
    <t>Plānotie uzkrājumi</t>
  </si>
  <si>
    <t xml:space="preserve">Darba devēja sociālais nodoklis </t>
  </si>
  <si>
    <t>24.09%</t>
  </si>
  <si>
    <t>Sadaļa kopā:</t>
  </si>
  <si>
    <t>PVN 21%</t>
  </si>
  <si>
    <t>Objekta kopējās izmaksas:</t>
  </si>
  <si>
    <t>Sastādīja:</t>
  </si>
  <si>
    <t>_________________________</t>
  </si>
  <si>
    <t>Datums:_______________________</t>
  </si>
  <si>
    <t>v.z.</t>
  </si>
  <si>
    <t>Būvapjomi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</si>
</sst>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s&quot;_-;\-* #,##0.00\ &quot;Ls&quot;_-;_-* &quot;-&quot;??\ &quot;Ls&quot;_-;_-@_-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u/>
      <sz val="11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20"/>
      <name val="Arial"/>
      <family val="2"/>
      <charset val="186"/>
    </font>
    <font>
      <b/>
      <u/>
      <sz val="8"/>
      <name val="Arial"/>
      <family val="2"/>
      <charset val="186"/>
    </font>
    <font>
      <u/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2" fontId="2" fillId="0" borderId="0" xfId="0" applyNumberFormat="1" applyFont="1"/>
    <xf numFmtId="2" fontId="8" fillId="0" borderId="0" xfId="0" applyNumberFormat="1" applyFont="1" applyFill="1"/>
    <xf numFmtId="2" fontId="8" fillId="0" borderId="0" xfId="0" applyNumberFormat="1" applyFont="1"/>
    <xf numFmtId="49" fontId="7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49" fontId="10" fillId="0" borderId="0" xfId="0" applyNumberFormat="1" applyFont="1" applyBorder="1" applyAlignment="1">
      <alignment horizontal="left"/>
    </xf>
    <xf numFmtId="49" fontId="5" fillId="0" borderId="1" xfId="0" applyNumberFormat="1" applyFont="1" applyBorder="1" applyAlignment="1"/>
    <xf numFmtId="164" fontId="1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12" fillId="0" borderId="2" xfId="0" applyFont="1" applyBorder="1"/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/>
    <xf numFmtId="0" fontId="12" fillId="0" borderId="3" xfId="0" applyFont="1" applyBorder="1"/>
    <xf numFmtId="2" fontId="12" fillId="0" borderId="3" xfId="0" applyNumberFormat="1" applyFont="1" applyBorder="1"/>
    <xf numFmtId="2" fontId="12" fillId="0" borderId="5" xfId="0" applyNumberFormat="1" applyFont="1" applyBorder="1"/>
    <xf numFmtId="2" fontId="12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49" fontId="12" fillId="0" borderId="8" xfId="0" applyNumberFormat="1" applyFont="1" applyBorder="1"/>
    <xf numFmtId="2" fontId="12" fillId="0" borderId="8" xfId="0" applyNumberFormat="1" applyFont="1" applyBorder="1"/>
    <xf numFmtId="2" fontId="12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" xfId="0" applyNumberFormat="1" applyFont="1" applyBorder="1"/>
    <xf numFmtId="49" fontId="12" fillId="0" borderId="18" xfId="0" applyNumberFormat="1" applyFont="1" applyBorder="1"/>
    <xf numFmtId="2" fontId="12" fillId="0" borderId="18" xfId="0" applyNumberFormat="1" applyFont="1" applyBorder="1"/>
    <xf numFmtId="2" fontId="12" fillId="0" borderId="19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vertical="top"/>
    </xf>
    <xf numFmtId="0" fontId="5" fillId="0" borderId="35" xfId="0" applyFont="1" applyFill="1" applyBorder="1" applyAlignment="1">
      <alignment horizontal="center" vertical="top"/>
    </xf>
    <xf numFmtId="0" fontId="5" fillId="0" borderId="37" xfId="0" applyNumberFormat="1" applyFont="1" applyFill="1" applyBorder="1" applyAlignment="1">
      <alignment horizontal="center" vertical="top"/>
    </xf>
    <xf numFmtId="2" fontId="5" fillId="0" borderId="35" xfId="0" applyNumberFormat="1" applyFont="1" applyFill="1" applyBorder="1" applyAlignment="1">
      <alignment horizontal="center" vertical="top"/>
    </xf>
    <xf numFmtId="2" fontId="5" fillId="0" borderId="37" xfId="0" applyNumberFormat="1" applyFont="1" applyFill="1" applyBorder="1" applyAlignment="1">
      <alignment horizontal="center" vertical="top"/>
    </xf>
    <xf numFmtId="2" fontId="5" fillId="0" borderId="35" xfId="0" applyNumberFormat="1" applyFont="1" applyBorder="1" applyAlignment="1">
      <alignment horizontal="center" vertical="top"/>
    </xf>
    <xf numFmtId="4" fontId="5" fillId="0" borderId="35" xfId="0" applyNumberFormat="1" applyFont="1" applyFill="1" applyBorder="1" applyAlignment="1">
      <alignment horizontal="center" vertical="top"/>
    </xf>
    <xf numFmtId="2" fontId="15" fillId="0" borderId="38" xfId="0" applyNumberFormat="1" applyFont="1" applyFill="1" applyBorder="1" applyAlignment="1">
      <alignment horizontal="center" vertical="top"/>
    </xf>
    <xf numFmtId="2" fontId="5" fillId="0" borderId="39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36" xfId="0" applyNumberFormat="1" applyFont="1" applyBorder="1" applyAlignment="1">
      <alignment vertical="top" wrapText="1"/>
    </xf>
    <xf numFmtId="0" fontId="5" fillId="0" borderId="35" xfId="0" applyNumberFormat="1" applyFont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15" fillId="0" borderId="40" xfId="0" applyNumberFormat="1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top"/>
    </xf>
    <xf numFmtId="4" fontId="5" fillId="0" borderId="39" xfId="0" applyNumberFormat="1" applyFont="1" applyFill="1" applyBorder="1" applyAlignment="1">
      <alignment horizontal="center" vertical="top"/>
    </xf>
    <xf numFmtId="4" fontId="15" fillId="0" borderId="40" xfId="0" applyNumberFormat="1" applyFont="1" applyFill="1" applyBorder="1" applyAlignment="1">
      <alignment horizontal="center" vertical="top"/>
    </xf>
    <xf numFmtId="2" fontId="5" fillId="0" borderId="35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NumberFormat="1" applyFont="1" applyBorder="1" applyAlignment="1">
      <alignment horizontal="center" vertical="top"/>
    </xf>
    <xf numFmtId="2" fontId="5" fillId="0" borderId="42" xfId="0" applyNumberFormat="1" applyFont="1" applyBorder="1" applyAlignment="1">
      <alignment vertical="top"/>
    </xf>
    <xf numFmtId="2" fontId="5" fillId="0" borderId="42" xfId="0" applyNumberFormat="1" applyFont="1" applyBorder="1" applyAlignment="1">
      <alignment horizontal="center" vertical="top"/>
    </xf>
    <xf numFmtId="4" fontId="5" fillId="0" borderId="42" xfId="0" applyNumberFormat="1" applyFont="1" applyBorder="1" applyAlignment="1">
      <alignment horizontal="center" vertical="top"/>
    </xf>
    <xf numFmtId="4" fontId="5" fillId="0" borderId="42" xfId="0" applyNumberFormat="1" applyFont="1" applyFill="1" applyBorder="1" applyAlignment="1">
      <alignment horizontal="center" vertical="top"/>
    </xf>
    <xf numFmtId="4" fontId="11" fillId="0" borderId="42" xfId="0" applyNumberFormat="1" applyFont="1" applyFill="1" applyBorder="1" applyAlignment="1">
      <alignment horizontal="right" vertical="top"/>
    </xf>
    <xf numFmtId="4" fontId="11" fillId="0" borderId="42" xfId="0" applyNumberFormat="1" applyFont="1" applyFill="1" applyBorder="1" applyAlignment="1">
      <alignment horizontal="center" vertical="top"/>
    </xf>
    <xf numFmtId="4" fontId="5" fillId="0" borderId="43" xfId="0" applyNumberFormat="1" applyFont="1" applyFill="1" applyBorder="1" applyAlignment="1">
      <alignment horizontal="center" vertical="top"/>
    </xf>
    <xf numFmtId="4" fontId="11" fillId="0" borderId="44" xfId="0" applyNumberFormat="1" applyFont="1" applyFill="1" applyBorder="1" applyAlignment="1">
      <alignment horizontal="center" vertical="top"/>
    </xf>
    <xf numFmtId="4" fontId="14" fillId="0" borderId="45" xfId="0" applyNumberFormat="1" applyFont="1" applyFill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30" xfId="0" applyNumberFormat="1" applyFont="1" applyBorder="1" applyAlignment="1">
      <alignment horizontal="center" vertical="top"/>
    </xf>
    <xf numFmtId="4" fontId="5" fillId="0" borderId="30" xfId="0" applyNumberFormat="1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center" vertical="top"/>
    </xf>
    <xf numFmtId="4" fontId="5" fillId="0" borderId="31" xfId="0" applyNumberFormat="1" applyFont="1" applyBorder="1" applyAlignment="1">
      <alignment horizontal="center" vertical="top"/>
    </xf>
    <xf numFmtId="4" fontId="5" fillId="0" borderId="32" xfId="0" applyNumberFormat="1" applyFont="1" applyBorder="1" applyAlignment="1">
      <alignment horizontal="center" vertical="top"/>
    </xf>
    <xf numFmtId="4" fontId="5" fillId="0" borderId="33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vertical="top"/>
    </xf>
    <xf numFmtId="0" fontId="5" fillId="0" borderId="35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left" vertical="top"/>
    </xf>
    <xf numFmtId="0" fontId="16" fillId="0" borderId="35" xfId="0" applyFont="1" applyFill="1" applyBorder="1" applyAlignment="1">
      <alignment horizontal="center" vertical="top"/>
    </xf>
    <xf numFmtId="2" fontId="17" fillId="0" borderId="46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0" fontId="18" fillId="0" borderId="35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center" vertical="top" wrapText="1"/>
    </xf>
    <xf numFmtId="2" fontId="18" fillId="0" borderId="35" xfId="0" applyNumberFormat="1" applyFont="1" applyFill="1" applyBorder="1" applyAlignment="1">
      <alignment horizontal="center" vertical="top" wrapText="1"/>
    </xf>
    <xf numFmtId="2" fontId="16" fillId="0" borderId="35" xfId="1" applyNumberFormat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/>
    </xf>
    <xf numFmtId="2" fontId="16" fillId="0" borderId="35" xfId="1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center" wrapText="1"/>
    </xf>
    <xf numFmtId="2" fontId="18" fillId="0" borderId="35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2" fontId="5" fillId="2" borderId="3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2" fontId="16" fillId="0" borderId="35" xfId="0" applyNumberFormat="1" applyFont="1" applyFill="1" applyBorder="1" applyAlignment="1">
      <alignment horizontal="center" vertical="center" wrapText="1"/>
    </xf>
    <xf numFmtId="2" fontId="5" fillId="0" borderId="35" xfId="2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top"/>
    </xf>
    <xf numFmtId="4" fontId="11" fillId="0" borderId="15" xfId="0" applyNumberFormat="1" applyFont="1" applyFill="1" applyBorder="1" applyAlignment="1">
      <alignment horizontal="center" vertical="top"/>
    </xf>
    <xf numFmtId="4" fontId="14" fillId="0" borderId="47" xfId="0" applyNumberFormat="1" applyFont="1" applyFill="1" applyBorder="1" applyAlignment="1">
      <alignment horizontal="center" vertical="top"/>
    </xf>
    <xf numFmtId="0" fontId="17" fillId="0" borderId="46" xfId="0" applyFont="1" applyFill="1" applyBorder="1" applyAlignment="1">
      <alignment horizontal="left" vertical="top"/>
    </xf>
    <xf numFmtId="0" fontId="17" fillId="0" borderId="46" xfId="0" applyFont="1" applyFill="1" applyBorder="1" applyAlignment="1">
      <alignment horizontal="center" vertical="top"/>
    </xf>
    <xf numFmtId="2" fontId="17" fillId="0" borderId="46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left" vertical="top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29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vertical="top"/>
    </xf>
    <xf numFmtId="2" fontId="5" fillId="0" borderId="29" xfId="0" applyNumberFormat="1" applyFont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2" fontId="5" fillId="0" borderId="29" xfId="0" applyNumberFormat="1" applyFont="1" applyFill="1" applyBorder="1" applyAlignment="1">
      <alignment horizontal="center" vertical="top"/>
    </xf>
    <xf numFmtId="4" fontId="11" fillId="0" borderId="29" xfId="0" applyNumberFormat="1" applyFont="1" applyFill="1" applyBorder="1" applyAlignment="1">
      <alignment horizontal="right" vertical="top"/>
    </xf>
    <xf numFmtId="0" fontId="15" fillId="0" borderId="47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1" fillId="0" borderId="48" xfId="0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5" fillId="0" borderId="0" xfId="0" applyNumberFormat="1" applyFont="1"/>
    <xf numFmtId="4" fontId="2" fillId="0" borderId="0" xfId="0" applyNumberFormat="1" applyFont="1"/>
    <xf numFmtId="0" fontId="5" fillId="0" borderId="50" xfId="0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right" vertical="center"/>
    </xf>
    <xf numFmtId="2" fontId="5" fillId="0" borderId="51" xfId="0" applyNumberFormat="1" applyFont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right" vertical="center"/>
    </xf>
    <xf numFmtId="9" fontId="5" fillId="0" borderId="51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top"/>
    </xf>
    <xf numFmtId="4" fontId="5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right" vertical="center"/>
    </xf>
    <xf numFmtId="2" fontId="5" fillId="0" borderId="56" xfId="0" applyNumberFormat="1" applyFont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 vertical="center"/>
    </xf>
    <xf numFmtId="4" fontId="11" fillId="0" borderId="5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top"/>
    </xf>
    <xf numFmtId="4" fontId="5" fillId="0" borderId="36" xfId="0" applyNumberFormat="1" applyFont="1" applyBorder="1" applyAlignment="1">
      <alignment horizontal="center" vertical="top"/>
    </xf>
    <xf numFmtId="4" fontId="5" fillId="0" borderId="40" xfId="0" applyNumberFormat="1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5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49" fontId="5" fillId="0" borderId="0" xfId="0" applyNumberFormat="1" applyFont="1" applyAlignment="1">
      <alignment vertical="top"/>
    </xf>
  </cellXfs>
  <cellStyles count="3">
    <cellStyle name="Normal" xfId="0" builtinId="0"/>
    <cellStyle name="Normal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showZeros="0" tabSelected="1" workbookViewId="0">
      <selection activeCell="C125" sqref="C125:C126"/>
    </sheetView>
  </sheetViews>
  <sheetFormatPr defaultRowHeight="15" x14ac:dyDescent="0.25"/>
  <cols>
    <col min="1" max="1" width="5.28515625" customWidth="1"/>
    <col min="2" max="2" width="9" style="247" customWidth="1"/>
    <col min="3" max="3" width="34.5703125" customWidth="1"/>
    <col min="4" max="4" width="5.5703125" customWidth="1"/>
    <col min="5" max="5" width="6.42578125" customWidth="1"/>
    <col min="6" max="11" width="7.28515625" customWidth="1"/>
    <col min="12" max="12" width="6.85546875" customWidth="1"/>
    <col min="13" max="13" width="7.28515625" customWidth="1"/>
    <col min="14" max="14" width="7.7109375" customWidth="1"/>
    <col min="15" max="15" width="7.42578125" customWidth="1"/>
    <col min="16" max="16" width="8.5703125" customWidth="1"/>
  </cols>
  <sheetData>
    <row r="1" spans="1:17" s="3" customFormat="1" ht="12.75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3" customFormat="1" ht="12.75" x14ac:dyDescent="0.2">
      <c r="A2" s="1"/>
      <c r="B2" s="2"/>
      <c r="C2" s="1"/>
      <c r="D2" s="1"/>
      <c r="E2" s="1"/>
      <c r="F2" s="1"/>
      <c r="G2" s="1"/>
      <c r="H2" s="1"/>
      <c r="I2" s="4" t="s">
        <v>0</v>
      </c>
      <c r="J2" s="4"/>
      <c r="K2" s="4"/>
      <c r="L2" s="4"/>
      <c r="M2" s="4"/>
      <c r="N2" s="4"/>
      <c r="O2" s="4"/>
    </row>
    <row r="3" spans="1:17" s="3" customFormat="1" ht="12.75" x14ac:dyDescent="0.2">
      <c r="A3" s="1"/>
      <c r="B3" s="2"/>
      <c r="C3" s="1"/>
      <c r="D3" s="1"/>
      <c r="E3" s="1"/>
      <c r="F3" s="1"/>
      <c r="G3" s="1"/>
      <c r="H3" s="1"/>
      <c r="I3" s="1"/>
      <c r="J3" s="4"/>
      <c r="K3" s="5"/>
      <c r="L3" s="5"/>
      <c r="M3" s="5"/>
      <c r="N3" s="5"/>
      <c r="O3" s="5"/>
    </row>
    <row r="4" spans="1:17" s="7" customFormat="1" ht="18" x14ac:dyDescent="0.25">
      <c r="A4" s="6" t="s">
        <v>160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7" customFormat="1" ht="18" x14ac:dyDescent="0.2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s="7" customFormat="1" ht="14.25" x14ac:dyDescent="0.2">
      <c r="A6" s="9" t="s">
        <v>2</v>
      </c>
      <c r="B6" s="10"/>
      <c r="C6" s="11" t="s">
        <v>3</v>
      </c>
      <c r="D6" s="12"/>
      <c r="E6" s="13"/>
      <c r="F6" s="13"/>
      <c r="G6" s="13"/>
      <c r="H6" s="14"/>
      <c r="I6" s="14"/>
      <c r="J6" s="14"/>
      <c r="K6" s="15"/>
      <c r="L6" s="13"/>
      <c r="M6" s="13"/>
      <c r="N6" s="13"/>
      <c r="O6" s="13"/>
      <c r="P6" s="13"/>
    </row>
    <row r="7" spans="1:17" s="7" customFormat="1" ht="14.25" x14ac:dyDescent="0.2">
      <c r="A7" s="9" t="s">
        <v>4</v>
      </c>
      <c r="B7" s="10"/>
      <c r="C7" s="11" t="s">
        <v>5</v>
      </c>
      <c r="D7" s="12"/>
      <c r="E7" s="13"/>
      <c r="F7" s="13"/>
      <c r="G7" s="13"/>
      <c r="H7" s="14"/>
      <c r="I7" s="14"/>
      <c r="J7" s="14"/>
      <c r="K7" s="15"/>
      <c r="L7" s="13"/>
      <c r="M7" s="13"/>
      <c r="N7" s="13"/>
      <c r="O7" s="13"/>
      <c r="P7" s="13"/>
    </row>
    <row r="8" spans="1:17" s="7" customFormat="1" ht="14.25" x14ac:dyDescent="0.2">
      <c r="A8" s="9" t="s">
        <v>6</v>
      </c>
      <c r="B8" s="10"/>
      <c r="C8" s="11" t="s">
        <v>7</v>
      </c>
      <c r="D8" s="12"/>
      <c r="E8" s="13"/>
      <c r="F8" s="13"/>
      <c r="G8" s="13"/>
      <c r="H8" s="14"/>
      <c r="I8" s="14"/>
      <c r="J8" s="14"/>
      <c r="K8" s="15"/>
      <c r="L8" s="13"/>
      <c r="M8" s="13"/>
      <c r="N8" s="13"/>
      <c r="O8" s="13"/>
      <c r="P8" s="13"/>
    </row>
    <row r="9" spans="1:17" s="7" customFormat="1" ht="14.25" x14ac:dyDescent="0.2">
      <c r="A9" s="9" t="s">
        <v>8</v>
      </c>
      <c r="B9" s="10"/>
      <c r="C9" s="16" t="s">
        <v>9</v>
      </c>
      <c r="D9" s="12"/>
      <c r="E9" s="13"/>
      <c r="F9" s="13"/>
      <c r="G9" s="13"/>
      <c r="H9" s="14"/>
      <c r="I9" s="14"/>
      <c r="J9" s="14"/>
      <c r="K9" s="17" t="s">
        <v>10</v>
      </c>
      <c r="L9" s="18">
        <f>L113</f>
        <v>0</v>
      </c>
      <c r="M9" s="18"/>
      <c r="N9" s="13"/>
      <c r="O9" s="13"/>
      <c r="P9" s="13"/>
    </row>
    <row r="10" spans="1:17" s="7" customFormat="1" ht="14.25" x14ac:dyDescent="0.2">
      <c r="A10" s="19"/>
      <c r="B10" s="20"/>
      <c r="C10" s="21"/>
      <c r="D10" s="12"/>
      <c r="E10" s="13"/>
      <c r="F10" s="13"/>
      <c r="G10" s="13"/>
      <c r="H10" s="14"/>
      <c r="I10" s="14"/>
      <c r="J10" s="14"/>
      <c r="K10" s="17" t="s">
        <v>11</v>
      </c>
      <c r="L10" s="18"/>
      <c r="M10" s="18"/>
      <c r="N10" s="13"/>
      <c r="O10" s="13"/>
      <c r="P10" s="13"/>
    </row>
    <row r="11" spans="1:17" s="7" customFormat="1" ht="15.75" thickBot="1" x14ac:dyDescent="0.3">
      <c r="A11" s="9" t="s">
        <v>12</v>
      </c>
      <c r="B11" s="20"/>
      <c r="C11" s="21"/>
      <c r="D11" s="22"/>
      <c r="E11" s="23"/>
      <c r="F11" s="23"/>
      <c r="G11" s="13"/>
      <c r="H11" s="14"/>
      <c r="I11" s="14"/>
      <c r="J11" s="14"/>
      <c r="K11" s="17" t="s">
        <v>13</v>
      </c>
      <c r="L11" s="24">
        <f>L121</f>
        <v>0</v>
      </c>
      <c r="M11" s="24"/>
      <c r="N11" s="25"/>
      <c r="O11" s="25"/>
      <c r="P11" s="25"/>
    </row>
    <row r="12" spans="1:17" s="9" customFormat="1" ht="11.25" x14ac:dyDescent="0.2">
      <c r="A12" s="26"/>
      <c r="B12" s="27"/>
      <c r="C12" s="28"/>
      <c r="D12" s="29"/>
      <c r="E12" s="30"/>
      <c r="F12" s="31"/>
      <c r="G12" s="30"/>
      <c r="H12" s="32" t="s">
        <v>14</v>
      </c>
      <c r="I12" s="32"/>
      <c r="J12" s="32"/>
      <c r="K12" s="32"/>
      <c r="L12" s="33" t="s">
        <v>15</v>
      </c>
      <c r="M12" s="32"/>
      <c r="N12" s="32"/>
      <c r="O12" s="32"/>
      <c r="P12" s="34"/>
      <c r="Q12" s="35"/>
    </row>
    <row r="13" spans="1:17" s="9" customFormat="1" ht="11.25" x14ac:dyDescent="0.2">
      <c r="A13" s="36" t="s">
        <v>16</v>
      </c>
      <c r="B13" s="37" t="s">
        <v>17</v>
      </c>
      <c r="C13" s="38" t="s">
        <v>18</v>
      </c>
      <c r="D13" s="37" t="s">
        <v>19</v>
      </c>
      <c r="E13" s="39" t="s">
        <v>20</v>
      </c>
      <c r="F13" s="40" t="s">
        <v>21</v>
      </c>
      <c r="G13" s="39" t="s">
        <v>22</v>
      </c>
      <c r="H13" s="41" t="s">
        <v>23</v>
      </c>
      <c r="I13" s="41"/>
      <c r="J13" s="41"/>
      <c r="K13" s="41"/>
      <c r="L13" s="42" t="s">
        <v>23</v>
      </c>
      <c r="M13" s="41"/>
      <c r="N13" s="41"/>
      <c r="O13" s="41"/>
      <c r="P13" s="43"/>
      <c r="Q13" s="35"/>
    </row>
    <row r="14" spans="1:17" s="9" customFormat="1" ht="11.25" x14ac:dyDescent="0.2">
      <c r="A14" s="36" t="s">
        <v>24</v>
      </c>
      <c r="B14" s="37"/>
      <c r="C14" s="38" t="s">
        <v>25</v>
      </c>
      <c r="D14" s="44"/>
      <c r="E14" s="45"/>
      <c r="F14" s="46" t="s">
        <v>26</v>
      </c>
      <c r="G14" s="39" t="s">
        <v>27</v>
      </c>
      <c r="H14" s="47" t="s">
        <v>28</v>
      </c>
      <c r="I14" s="48" t="s">
        <v>29</v>
      </c>
      <c r="J14" s="49" t="s">
        <v>30</v>
      </c>
      <c r="K14" s="49" t="s">
        <v>31</v>
      </c>
      <c r="L14" s="50" t="s">
        <v>32</v>
      </c>
      <c r="M14" s="51" t="s">
        <v>28</v>
      </c>
      <c r="N14" s="52" t="s">
        <v>29</v>
      </c>
      <c r="O14" s="53" t="s">
        <v>30</v>
      </c>
      <c r="P14" s="54" t="s">
        <v>31</v>
      </c>
      <c r="Q14" s="35"/>
    </row>
    <row r="15" spans="1:17" s="9" customFormat="1" ht="12" thickBot="1" x14ac:dyDescent="0.25">
      <c r="A15" s="55" t="s">
        <v>33</v>
      </c>
      <c r="B15" s="56"/>
      <c r="C15" s="57"/>
      <c r="D15" s="58"/>
      <c r="E15" s="59"/>
      <c r="F15" s="60" t="s">
        <v>34</v>
      </c>
      <c r="G15" s="61" t="s">
        <v>35</v>
      </c>
      <c r="H15" s="62" t="s">
        <v>35</v>
      </c>
      <c r="I15" s="63" t="s">
        <v>35</v>
      </c>
      <c r="J15" s="63" t="s">
        <v>35</v>
      </c>
      <c r="K15" s="64" t="s">
        <v>35</v>
      </c>
      <c r="L15" s="65" t="s">
        <v>34</v>
      </c>
      <c r="M15" s="66" t="s">
        <v>35</v>
      </c>
      <c r="N15" s="66" t="s">
        <v>35</v>
      </c>
      <c r="O15" s="61" t="s">
        <v>35</v>
      </c>
      <c r="P15" s="67" t="s">
        <v>35</v>
      </c>
      <c r="Q15" s="35"/>
    </row>
    <row r="16" spans="1:17" s="79" customFormat="1" ht="12.75" x14ac:dyDescent="0.2">
      <c r="A16" s="68">
        <v>1</v>
      </c>
      <c r="B16" s="69">
        <v>2</v>
      </c>
      <c r="C16" s="70">
        <v>3</v>
      </c>
      <c r="D16" s="69">
        <v>4</v>
      </c>
      <c r="E16" s="71">
        <v>5</v>
      </c>
      <c r="F16" s="72">
        <v>6</v>
      </c>
      <c r="G16" s="71">
        <v>7</v>
      </c>
      <c r="H16" s="73" t="s">
        <v>36</v>
      </c>
      <c r="I16" s="74" t="s">
        <v>37</v>
      </c>
      <c r="J16" s="74" t="s">
        <v>38</v>
      </c>
      <c r="K16" s="75" t="s">
        <v>39</v>
      </c>
      <c r="L16" s="76" t="s">
        <v>40</v>
      </c>
      <c r="M16" s="77" t="s">
        <v>41</v>
      </c>
      <c r="N16" s="69" t="s">
        <v>42</v>
      </c>
      <c r="O16" s="69" t="s">
        <v>43</v>
      </c>
      <c r="P16" s="78" t="s">
        <v>44</v>
      </c>
    </row>
    <row r="17" spans="1:18" s="79" customFormat="1" ht="11.25" customHeight="1" x14ac:dyDescent="0.2">
      <c r="A17" s="80"/>
      <c r="B17" s="81" t="s">
        <v>45</v>
      </c>
      <c r="C17" s="82" t="s">
        <v>46</v>
      </c>
      <c r="D17" s="83"/>
      <c r="E17" s="83"/>
      <c r="F17" s="84"/>
      <c r="G17" s="85"/>
      <c r="H17" s="86"/>
      <c r="I17" s="87"/>
      <c r="J17" s="87"/>
      <c r="K17" s="88"/>
      <c r="L17" s="89"/>
      <c r="M17" s="85"/>
      <c r="N17" s="85"/>
      <c r="O17" s="85"/>
      <c r="P17" s="90"/>
    </row>
    <row r="18" spans="1:18" s="103" customFormat="1" ht="12.75" customHeight="1" x14ac:dyDescent="0.25">
      <c r="A18" s="91">
        <f t="shared" ref="A18:A40" si="0">A17+1</f>
        <v>1</v>
      </c>
      <c r="B18" s="92" t="s">
        <v>47</v>
      </c>
      <c r="C18" s="93" t="s">
        <v>48</v>
      </c>
      <c r="D18" s="92" t="s">
        <v>49</v>
      </c>
      <c r="E18" s="94">
        <v>1.8</v>
      </c>
      <c r="F18" s="95"/>
      <c r="G18" s="96"/>
      <c r="H18" s="97"/>
      <c r="I18" s="98"/>
      <c r="J18" s="99"/>
      <c r="K18" s="100">
        <f t="shared" ref="K18:K19" si="1">H18+I18+J18</f>
        <v>0</v>
      </c>
      <c r="L18" s="101">
        <f t="shared" ref="L18:L40" si="2">ROUND(E18*F18,2)</f>
        <v>0</v>
      </c>
      <c r="M18" s="96">
        <f t="shared" ref="M18:M40" si="3">ROUND(E18*H18,2)</f>
        <v>0</v>
      </c>
      <c r="N18" s="96">
        <f t="shared" ref="N18:N40" si="4">ROUND(E18*I18,2)</f>
        <v>0</v>
      </c>
      <c r="O18" s="96">
        <f t="shared" ref="O18:O40" si="5">ROUND(E18*J18,2)</f>
        <v>0</v>
      </c>
      <c r="P18" s="100">
        <f t="shared" ref="P18:P40" si="6">SUM(M18:O18)</f>
        <v>0</v>
      </c>
      <c r="Q18" s="102"/>
      <c r="R18" s="102"/>
    </row>
    <row r="19" spans="1:18" s="103" customFormat="1" ht="12.75" customHeight="1" x14ac:dyDescent="0.25">
      <c r="A19" s="91">
        <f t="shared" si="0"/>
        <v>2</v>
      </c>
      <c r="B19" s="92" t="s">
        <v>47</v>
      </c>
      <c r="C19" s="93" t="s">
        <v>50</v>
      </c>
      <c r="D19" s="92" t="s">
        <v>49</v>
      </c>
      <c r="E19" s="94">
        <v>2.7</v>
      </c>
      <c r="F19" s="95"/>
      <c r="G19" s="96"/>
      <c r="H19" s="97"/>
      <c r="I19" s="98"/>
      <c r="J19" s="99"/>
      <c r="K19" s="100">
        <f t="shared" si="1"/>
        <v>0</v>
      </c>
      <c r="L19" s="101">
        <f t="shared" si="2"/>
        <v>0</v>
      </c>
      <c r="M19" s="96">
        <f t="shared" si="3"/>
        <v>0</v>
      </c>
      <c r="N19" s="96">
        <f t="shared" si="4"/>
        <v>0</v>
      </c>
      <c r="O19" s="96">
        <f t="shared" si="5"/>
        <v>0</v>
      </c>
      <c r="P19" s="100">
        <f t="shared" si="6"/>
        <v>0</v>
      </c>
      <c r="Q19" s="102"/>
      <c r="R19" s="102"/>
    </row>
    <row r="20" spans="1:18" s="7" customFormat="1" ht="12.75" customHeight="1" x14ac:dyDescent="0.2">
      <c r="A20" s="91">
        <f t="shared" si="0"/>
        <v>3</v>
      </c>
      <c r="B20" s="92" t="s">
        <v>47</v>
      </c>
      <c r="C20" s="93" t="s">
        <v>51</v>
      </c>
      <c r="D20" s="92" t="s">
        <v>49</v>
      </c>
      <c r="E20" s="94">
        <v>13.8</v>
      </c>
      <c r="F20" s="95"/>
      <c r="G20" s="96"/>
      <c r="H20" s="97"/>
      <c r="I20" s="98"/>
      <c r="J20" s="99"/>
      <c r="K20" s="100">
        <f>H20+I20+J20</f>
        <v>0</v>
      </c>
      <c r="L20" s="101">
        <f t="shared" si="2"/>
        <v>0</v>
      </c>
      <c r="M20" s="96">
        <f t="shared" si="3"/>
        <v>0</v>
      </c>
      <c r="N20" s="96">
        <f t="shared" si="4"/>
        <v>0</v>
      </c>
      <c r="O20" s="96">
        <f t="shared" si="5"/>
        <v>0</v>
      </c>
      <c r="P20" s="100">
        <f t="shared" si="6"/>
        <v>0</v>
      </c>
      <c r="Q20" s="79"/>
      <c r="R20" s="79"/>
    </row>
    <row r="21" spans="1:18" s="7" customFormat="1" ht="12.75" customHeight="1" x14ac:dyDescent="0.2">
      <c r="A21" s="91">
        <f t="shared" si="0"/>
        <v>4</v>
      </c>
      <c r="B21" s="92" t="s">
        <v>47</v>
      </c>
      <c r="C21" s="93" t="s">
        <v>52</v>
      </c>
      <c r="D21" s="92" t="s">
        <v>49</v>
      </c>
      <c r="E21" s="94">
        <v>17.100000000000001</v>
      </c>
      <c r="F21" s="95"/>
      <c r="G21" s="96"/>
      <c r="H21" s="97"/>
      <c r="I21" s="98"/>
      <c r="J21" s="99"/>
      <c r="K21" s="100">
        <f>H21+I21+J21</f>
        <v>0</v>
      </c>
      <c r="L21" s="101">
        <f>ROUND(E21*F21,2)</f>
        <v>0</v>
      </c>
      <c r="M21" s="96">
        <f>ROUND(E21*H21,2)</f>
        <v>0</v>
      </c>
      <c r="N21" s="96">
        <f>ROUND(E21*I21,2)</f>
        <v>0</v>
      </c>
      <c r="O21" s="96">
        <f>ROUND(E21*J21,2)</f>
        <v>0</v>
      </c>
      <c r="P21" s="100">
        <f t="shared" si="6"/>
        <v>0</v>
      </c>
      <c r="Q21" s="79"/>
      <c r="R21" s="79"/>
    </row>
    <row r="22" spans="1:18" s="7" customFormat="1" ht="12.75" customHeight="1" x14ac:dyDescent="0.2">
      <c r="A22" s="91">
        <f t="shared" si="0"/>
        <v>5</v>
      </c>
      <c r="B22" s="92" t="s">
        <v>47</v>
      </c>
      <c r="C22" s="93" t="s">
        <v>53</v>
      </c>
      <c r="D22" s="92" t="s">
        <v>49</v>
      </c>
      <c r="E22" s="94">
        <v>15.1</v>
      </c>
      <c r="F22" s="95"/>
      <c r="G22" s="96"/>
      <c r="H22" s="97"/>
      <c r="I22" s="98"/>
      <c r="J22" s="99"/>
      <c r="K22" s="100">
        <f>H22+I22+J22</f>
        <v>0</v>
      </c>
      <c r="L22" s="101">
        <f>ROUND(E22*F22,2)</f>
        <v>0</v>
      </c>
      <c r="M22" s="96">
        <f>ROUND(E22*H22,2)</f>
        <v>0</v>
      </c>
      <c r="N22" s="96">
        <f>ROUND(E22*I22,2)</f>
        <v>0</v>
      </c>
      <c r="O22" s="96">
        <f>ROUND(E22*J22,2)</f>
        <v>0</v>
      </c>
      <c r="P22" s="100">
        <f t="shared" si="6"/>
        <v>0</v>
      </c>
      <c r="Q22" s="79"/>
      <c r="R22" s="79"/>
    </row>
    <row r="23" spans="1:18" s="7" customFormat="1" ht="12.75" customHeight="1" x14ac:dyDescent="0.2">
      <c r="A23" s="91">
        <f t="shared" si="0"/>
        <v>6</v>
      </c>
      <c r="B23" s="92" t="s">
        <v>47</v>
      </c>
      <c r="C23" s="93" t="s">
        <v>54</v>
      </c>
      <c r="D23" s="92" t="s">
        <v>49</v>
      </c>
      <c r="E23" s="94">
        <v>15.1</v>
      </c>
      <c r="F23" s="95"/>
      <c r="G23" s="96"/>
      <c r="H23" s="97"/>
      <c r="I23" s="98"/>
      <c r="J23" s="99"/>
      <c r="K23" s="100">
        <f>H23+I23+J23</f>
        <v>0</v>
      </c>
      <c r="L23" s="101">
        <f>ROUND(E23*F23,2)</f>
        <v>0</v>
      </c>
      <c r="M23" s="96">
        <f>ROUND(E23*H23,2)</f>
        <v>0</v>
      </c>
      <c r="N23" s="96">
        <f>ROUND(E23*I23,2)</f>
        <v>0</v>
      </c>
      <c r="O23" s="96">
        <f>ROUND(E23*J23,2)</f>
        <v>0</v>
      </c>
      <c r="P23" s="100">
        <f t="shared" si="6"/>
        <v>0</v>
      </c>
      <c r="Q23" s="79"/>
      <c r="R23" s="79"/>
    </row>
    <row r="24" spans="1:18" s="103" customFormat="1" ht="12.75" customHeight="1" x14ac:dyDescent="0.25">
      <c r="A24" s="91">
        <f t="shared" si="0"/>
        <v>7</v>
      </c>
      <c r="B24" s="92" t="s">
        <v>47</v>
      </c>
      <c r="C24" s="93" t="s">
        <v>55</v>
      </c>
      <c r="D24" s="92" t="s">
        <v>56</v>
      </c>
      <c r="E24" s="94">
        <v>4.2</v>
      </c>
      <c r="F24" s="95"/>
      <c r="G24" s="96"/>
      <c r="H24" s="97"/>
      <c r="I24" s="98"/>
      <c r="J24" s="99"/>
      <c r="K24" s="100">
        <f t="shared" ref="K24:K40" si="7">H24+I24+J24</f>
        <v>0</v>
      </c>
      <c r="L24" s="101">
        <f t="shared" ref="L24:L28" si="8">ROUND(E24*F24,2)</f>
        <v>0</v>
      </c>
      <c r="M24" s="96">
        <f t="shared" ref="M24:M28" si="9">ROUND(E24*H24,2)</f>
        <v>0</v>
      </c>
      <c r="N24" s="96">
        <f t="shared" ref="N24:N28" si="10">ROUND(E24*I24,2)</f>
        <v>0</v>
      </c>
      <c r="O24" s="96">
        <f t="shared" ref="O24:O28" si="11">ROUND(E24*J24,2)</f>
        <v>0</v>
      </c>
      <c r="P24" s="100">
        <f t="shared" si="6"/>
        <v>0</v>
      </c>
      <c r="Q24" s="102"/>
      <c r="R24" s="102"/>
    </row>
    <row r="25" spans="1:18" s="103" customFormat="1" ht="35.25" customHeight="1" x14ac:dyDescent="0.25">
      <c r="A25" s="91">
        <f t="shared" si="0"/>
        <v>8</v>
      </c>
      <c r="B25" s="92" t="s">
        <v>47</v>
      </c>
      <c r="C25" s="104" t="s">
        <v>57</v>
      </c>
      <c r="D25" s="92" t="s">
        <v>49</v>
      </c>
      <c r="E25" s="94">
        <v>15.1</v>
      </c>
      <c r="F25" s="95"/>
      <c r="G25" s="96"/>
      <c r="H25" s="97"/>
      <c r="I25" s="98"/>
      <c r="J25" s="99"/>
      <c r="K25" s="100">
        <f t="shared" si="7"/>
        <v>0</v>
      </c>
      <c r="L25" s="101">
        <f t="shared" si="8"/>
        <v>0</v>
      </c>
      <c r="M25" s="96">
        <f t="shared" si="9"/>
        <v>0</v>
      </c>
      <c r="N25" s="96">
        <f t="shared" si="10"/>
        <v>0</v>
      </c>
      <c r="O25" s="96">
        <f t="shared" si="11"/>
        <v>0</v>
      </c>
      <c r="P25" s="100">
        <f t="shared" si="6"/>
        <v>0</v>
      </c>
      <c r="Q25" s="102"/>
      <c r="R25" s="102"/>
    </row>
    <row r="26" spans="1:18" s="103" customFormat="1" ht="12.75" customHeight="1" x14ac:dyDescent="0.25">
      <c r="A26" s="91">
        <f t="shared" si="0"/>
        <v>9</v>
      </c>
      <c r="B26" s="92" t="s">
        <v>47</v>
      </c>
      <c r="C26" s="93" t="s">
        <v>58</v>
      </c>
      <c r="D26" s="92" t="s">
        <v>49</v>
      </c>
      <c r="E26" s="94">
        <v>15.1</v>
      </c>
      <c r="F26" s="95"/>
      <c r="G26" s="96"/>
      <c r="H26" s="97"/>
      <c r="I26" s="98"/>
      <c r="J26" s="99"/>
      <c r="K26" s="100">
        <f t="shared" si="7"/>
        <v>0</v>
      </c>
      <c r="L26" s="101">
        <f t="shared" si="8"/>
        <v>0</v>
      </c>
      <c r="M26" s="96">
        <f t="shared" si="9"/>
        <v>0</v>
      </c>
      <c r="N26" s="96">
        <f t="shared" si="10"/>
        <v>0</v>
      </c>
      <c r="O26" s="96">
        <f t="shared" si="11"/>
        <v>0</v>
      </c>
      <c r="P26" s="100">
        <f t="shared" si="6"/>
        <v>0</v>
      </c>
      <c r="Q26" s="102"/>
      <c r="R26" s="102"/>
    </row>
    <row r="27" spans="1:18" s="7" customFormat="1" ht="12.75" customHeight="1" x14ac:dyDescent="0.2">
      <c r="A27" s="91">
        <f t="shared" si="0"/>
        <v>10</v>
      </c>
      <c r="B27" s="92" t="s">
        <v>47</v>
      </c>
      <c r="C27" s="105" t="s">
        <v>59</v>
      </c>
      <c r="D27" s="98" t="s">
        <v>49</v>
      </c>
      <c r="E27" s="94">
        <v>18.3</v>
      </c>
      <c r="F27" s="95"/>
      <c r="G27" s="96"/>
      <c r="H27" s="97"/>
      <c r="I27" s="98"/>
      <c r="J27" s="99"/>
      <c r="K27" s="100">
        <f t="shared" si="7"/>
        <v>0</v>
      </c>
      <c r="L27" s="106">
        <f t="shared" si="8"/>
        <v>0</v>
      </c>
      <c r="M27" s="107">
        <f t="shared" si="9"/>
        <v>0</v>
      </c>
      <c r="N27" s="107">
        <f t="shared" si="10"/>
        <v>0</v>
      </c>
      <c r="O27" s="107">
        <f t="shared" si="11"/>
        <v>0</v>
      </c>
      <c r="P27" s="108">
        <f t="shared" si="6"/>
        <v>0</v>
      </c>
      <c r="Q27" s="79"/>
      <c r="R27" s="79"/>
    </row>
    <row r="28" spans="1:18" s="7" customFormat="1" ht="12.75" customHeight="1" x14ac:dyDescent="0.2">
      <c r="A28" s="91">
        <f t="shared" si="0"/>
        <v>11</v>
      </c>
      <c r="B28" s="92" t="s">
        <v>47</v>
      </c>
      <c r="C28" s="109" t="s">
        <v>60</v>
      </c>
      <c r="D28" s="98" t="s">
        <v>49</v>
      </c>
      <c r="E28" s="94">
        <v>36.6</v>
      </c>
      <c r="F28" s="95"/>
      <c r="G28" s="96"/>
      <c r="H28" s="97"/>
      <c r="I28" s="98"/>
      <c r="J28" s="99"/>
      <c r="K28" s="100">
        <f t="shared" si="7"/>
        <v>0</v>
      </c>
      <c r="L28" s="106">
        <f t="shared" si="8"/>
        <v>0</v>
      </c>
      <c r="M28" s="107">
        <f t="shared" si="9"/>
        <v>0</v>
      </c>
      <c r="N28" s="107">
        <f t="shared" si="10"/>
        <v>0</v>
      </c>
      <c r="O28" s="107">
        <f t="shared" si="11"/>
        <v>0</v>
      </c>
      <c r="P28" s="108">
        <f t="shared" si="6"/>
        <v>0</v>
      </c>
      <c r="Q28" s="79"/>
      <c r="R28" s="79"/>
    </row>
    <row r="29" spans="1:18" s="7" customFormat="1" ht="12.75" customHeight="1" x14ac:dyDescent="0.2">
      <c r="A29" s="91">
        <f t="shared" si="0"/>
        <v>12</v>
      </c>
      <c r="B29" s="92" t="s">
        <v>47</v>
      </c>
      <c r="C29" s="110" t="s">
        <v>61</v>
      </c>
      <c r="D29" s="98" t="s">
        <v>62</v>
      </c>
      <c r="E29" s="94">
        <v>3</v>
      </c>
      <c r="F29" s="95"/>
      <c r="G29" s="96"/>
      <c r="H29" s="97"/>
      <c r="I29" s="98"/>
      <c r="J29" s="99"/>
      <c r="K29" s="100">
        <f t="shared" si="7"/>
        <v>0</v>
      </c>
      <c r="L29" s="106">
        <f t="shared" si="2"/>
        <v>0</v>
      </c>
      <c r="M29" s="107">
        <f t="shared" si="3"/>
        <v>0</v>
      </c>
      <c r="N29" s="107">
        <f t="shared" si="4"/>
        <v>0</v>
      </c>
      <c r="O29" s="107">
        <f t="shared" si="5"/>
        <v>0</v>
      </c>
      <c r="P29" s="108">
        <f t="shared" si="6"/>
        <v>0</v>
      </c>
      <c r="Q29" s="79"/>
      <c r="R29" s="79"/>
    </row>
    <row r="30" spans="1:18" s="7" customFormat="1" ht="12.75" customHeight="1" x14ac:dyDescent="0.2">
      <c r="A30" s="91">
        <f t="shared" si="0"/>
        <v>13</v>
      </c>
      <c r="B30" s="92" t="s">
        <v>47</v>
      </c>
      <c r="C30" s="110" t="s">
        <v>63</v>
      </c>
      <c r="D30" s="98" t="s">
        <v>62</v>
      </c>
      <c r="E30" s="94">
        <v>3</v>
      </c>
      <c r="F30" s="95"/>
      <c r="G30" s="96"/>
      <c r="H30" s="97"/>
      <c r="I30" s="98"/>
      <c r="J30" s="99"/>
      <c r="K30" s="100">
        <f t="shared" si="7"/>
        <v>0</v>
      </c>
      <c r="L30" s="106">
        <f t="shared" si="2"/>
        <v>0</v>
      </c>
      <c r="M30" s="107">
        <f t="shared" si="3"/>
        <v>0</v>
      </c>
      <c r="N30" s="107">
        <f t="shared" si="4"/>
        <v>0</v>
      </c>
      <c r="O30" s="107">
        <f t="shared" si="5"/>
        <v>0</v>
      </c>
      <c r="P30" s="108">
        <f t="shared" si="6"/>
        <v>0</v>
      </c>
      <c r="Q30" s="79"/>
      <c r="R30" s="79"/>
    </row>
    <row r="31" spans="1:18" s="103" customFormat="1" ht="12.75" customHeight="1" x14ac:dyDescent="0.25">
      <c r="A31" s="91">
        <f t="shared" si="0"/>
        <v>14</v>
      </c>
      <c r="B31" s="92" t="s">
        <v>47</v>
      </c>
      <c r="C31" s="110" t="s">
        <v>64</v>
      </c>
      <c r="D31" s="98" t="s">
        <v>65</v>
      </c>
      <c r="E31" s="94">
        <v>2</v>
      </c>
      <c r="F31" s="95"/>
      <c r="G31" s="96"/>
      <c r="H31" s="97"/>
      <c r="I31" s="98"/>
      <c r="J31" s="99"/>
      <c r="K31" s="100">
        <f t="shared" si="7"/>
        <v>0</v>
      </c>
      <c r="L31" s="111">
        <f t="shared" si="2"/>
        <v>0</v>
      </c>
      <c r="M31" s="99">
        <f t="shared" si="3"/>
        <v>0</v>
      </c>
      <c r="N31" s="99">
        <f t="shared" si="4"/>
        <v>0</v>
      </c>
      <c r="O31" s="99">
        <f t="shared" si="5"/>
        <v>0</v>
      </c>
      <c r="P31" s="112">
        <f t="shared" si="6"/>
        <v>0</v>
      </c>
      <c r="Q31" s="102"/>
      <c r="R31" s="102"/>
    </row>
    <row r="32" spans="1:18" s="7" customFormat="1" ht="12.75" customHeight="1" x14ac:dyDescent="0.2">
      <c r="A32" s="91">
        <f t="shared" si="0"/>
        <v>15</v>
      </c>
      <c r="B32" s="92" t="s">
        <v>47</v>
      </c>
      <c r="C32" s="110" t="s">
        <v>66</v>
      </c>
      <c r="D32" s="98" t="s">
        <v>49</v>
      </c>
      <c r="E32" s="94">
        <v>36.4</v>
      </c>
      <c r="F32" s="95"/>
      <c r="G32" s="96"/>
      <c r="H32" s="97"/>
      <c r="I32" s="98"/>
      <c r="J32" s="99"/>
      <c r="K32" s="100">
        <f t="shared" si="7"/>
        <v>0</v>
      </c>
      <c r="L32" s="106">
        <f t="shared" si="2"/>
        <v>0</v>
      </c>
      <c r="M32" s="107">
        <f t="shared" si="3"/>
        <v>0</v>
      </c>
      <c r="N32" s="107">
        <f t="shared" si="4"/>
        <v>0</v>
      </c>
      <c r="O32" s="107">
        <f t="shared" si="5"/>
        <v>0</v>
      </c>
      <c r="P32" s="108">
        <f t="shared" si="6"/>
        <v>0</v>
      </c>
      <c r="Q32" s="79"/>
      <c r="R32" s="79"/>
    </row>
    <row r="33" spans="1:18" s="7" customFormat="1" ht="12.75" customHeight="1" x14ac:dyDescent="0.2">
      <c r="A33" s="91">
        <f t="shared" si="0"/>
        <v>16</v>
      </c>
      <c r="B33" s="92" t="s">
        <v>47</v>
      </c>
      <c r="C33" s="109" t="s">
        <v>67</v>
      </c>
      <c r="D33" s="113" t="s">
        <v>49</v>
      </c>
      <c r="E33" s="94">
        <v>24.5</v>
      </c>
      <c r="F33" s="95"/>
      <c r="G33" s="96"/>
      <c r="H33" s="97"/>
      <c r="I33" s="98"/>
      <c r="J33" s="99"/>
      <c r="K33" s="100">
        <f t="shared" si="7"/>
        <v>0</v>
      </c>
      <c r="L33" s="106">
        <f t="shared" si="2"/>
        <v>0</v>
      </c>
      <c r="M33" s="107">
        <f t="shared" si="3"/>
        <v>0</v>
      </c>
      <c r="N33" s="107">
        <f t="shared" si="4"/>
        <v>0</v>
      </c>
      <c r="O33" s="107">
        <f t="shared" si="5"/>
        <v>0</v>
      </c>
      <c r="P33" s="108">
        <f t="shared" si="6"/>
        <v>0</v>
      </c>
      <c r="Q33" s="79"/>
      <c r="R33" s="79"/>
    </row>
    <row r="34" spans="1:18" s="7" customFormat="1" ht="12.75" customHeight="1" x14ac:dyDescent="0.2">
      <c r="A34" s="91">
        <f t="shared" si="0"/>
        <v>17</v>
      </c>
      <c r="B34" s="92" t="s">
        <v>47</v>
      </c>
      <c r="C34" s="110" t="s">
        <v>68</v>
      </c>
      <c r="D34" s="98" t="s">
        <v>49</v>
      </c>
      <c r="E34" s="94">
        <v>48.5</v>
      </c>
      <c r="F34" s="95"/>
      <c r="G34" s="96"/>
      <c r="H34" s="97"/>
      <c r="I34" s="98"/>
      <c r="J34" s="99"/>
      <c r="K34" s="100">
        <f t="shared" si="7"/>
        <v>0</v>
      </c>
      <c r="L34" s="106">
        <f t="shared" si="2"/>
        <v>0</v>
      </c>
      <c r="M34" s="107">
        <f t="shared" si="3"/>
        <v>0</v>
      </c>
      <c r="N34" s="107">
        <f t="shared" si="4"/>
        <v>0</v>
      </c>
      <c r="O34" s="107">
        <f t="shared" si="5"/>
        <v>0</v>
      </c>
      <c r="P34" s="108">
        <f t="shared" si="6"/>
        <v>0</v>
      </c>
      <c r="Q34" s="79"/>
      <c r="R34" s="79"/>
    </row>
    <row r="35" spans="1:18" s="7" customFormat="1" ht="12.75" customHeight="1" x14ac:dyDescent="0.2">
      <c r="A35" s="91">
        <f t="shared" si="0"/>
        <v>18</v>
      </c>
      <c r="B35" s="92" t="s">
        <v>47</v>
      </c>
      <c r="C35" s="110" t="s">
        <v>69</v>
      </c>
      <c r="D35" s="98" t="s">
        <v>49</v>
      </c>
      <c r="E35" s="94">
        <v>48.5</v>
      </c>
      <c r="F35" s="95"/>
      <c r="G35" s="96"/>
      <c r="H35" s="97"/>
      <c r="I35" s="98"/>
      <c r="J35" s="99"/>
      <c r="K35" s="100">
        <f t="shared" si="7"/>
        <v>0</v>
      </c>
      <c r="L35" s="106">
        <f t="shared" si="2"/>
        <v>0</v>
      </c>
      <c r="M35" s="107">
        <f t="shared" si="3"/>
        <v>0</v>
      </c>
      <c r="N35" s="107">
        <f t="shared" si="4"/>
        <v>0</v>
      </c>
      <c r="O35" s="107">
        <f t="shared" si="5"/>
        <v>0</v>
      </c>
      <c r="P35" s="108">
        <f t="shared" si="6"/>
        <v>0</v>
      </c>
      <c r="Q35" s="79"/>
      <c r="R35" s="79"/>
    </row>
    <row r="36" spans="1:18" s="7" customFormat="1" ht="12.75" customHeight="1" x14ac:dyDescent="0.2">
      <c r="A36" s="91">
        <f t="shared" si="0"/>
        <v>19</v>
      </c>
      <c r="B36" s="92" t="s">
        <v>47</v>
      </c>
      <c r="C36" s="110" t="s">
        <v>70</v>
      </c>
      <c r="D36" s="98" t="s">
        <v>49</v>
      </c>
      <c r="E36" s="94">
        <v>15.1</v>
      </c>
      <c r="F36" s="95"/>
      <c r="G36" s="96"/>
      <c r="H36" s="97"/>
      <c r="I36" s="98"/>
      <c r="J36" s="99"/>
      <c r="K36" s="100">
        <f t="shared" si="7"/>
        <v>0</v>
      </c>
      <c r="L36" s="106">
        <f t="shared" si="2"/>
        <v>0</v>
      </c>
      <c r="M36" s="107">
        <f t="shared" si="3"/>
        <v>0</v>
      </c>
      <c r="N36" s="107">
        <f t="shared" si="4"/>
        <v>0</v>
      </c>
      <c r="O36" s="107">
        <f t="shared" si="5"/>
        <v>0</v>
      </c>
      <c r="P36" s="108">
        <f t="shared" si="6"/>
        <v>0</v>
      </c>
      <c r="Q36" s="79"/>
      <c r="R36" s="79"/>
    </row>
    <row r="37" spans="1:18" s="7" customFormat="1" ht="12.75" customHeight="1" x14ac:dyDescent="0.2">
      <c r="A37" s="91">
        <f t="shared" si="0"/>
        <v>20</v>
      </c>
      <c r="B37" s="92" t="s">
        <v>47</v>
      </c>
      <c r="C37" s="114" t="s">
        <v>71</v>
      </c>
      <c r="D37" s="98" t="s">
        <v>49</v>
      </c>
      <c r="E37" s="94">
        <v>15.1</v>
      </c>
      <c r="F37" s="95"/>
      <c r="G37" s="96"/>
      <c r="H37" s="97"/>
      <c r="I37" s="98"/>
      <c r="J37" s="99"/>
      <c r="K37" s="100">
        <f t="shared" si="7"/>
        <v>0</v>
      </c>
      <c r="L37" s="106">
        <f t="shared" si="2"/>
        <v>0</v>
      </c>
      <c r="M37" s="107">
        <f t="shared" si="3"/>
        <v>0</v>
      </c>
      <c r="N37" s="107">
        <f t="shared" si="4"/>
        <v>0</v>
      </c>
      <c r="O37" s="107">
        <f t="shared" si="5"/>
        <v>0</v>
      </c>
      <c r="P37" s="108">
        <f t="shared" si="6"/>
        <v>0</v>
      </c>
      <c r="Q37" s="79"/>
      <c r="R37" s="79"/>
    </row>
    <row r="38" spans="1:18" s="7" customFormat="1" ht="12.75" customHeight="1" x14ac:dyDescent="0.2">
      <c r="A38" s="91">
        <f t="shared" si="0"/>
        <v>21</v>
      </c>
      <c r="B38" s="92" t="s">
        <v>47</v>
      </c>
      <c r="C38" s="109" t="s">
        <v>72</v>
      </c>
      <c r="D38" s="113" t="s">
        <v>49</v>
      </c>
      <c r="E38" s="94">
        <v>15.1</v>
      </c>
      <c r="F38" s="95"/>
      <c r="G38" s="96"/>
      <c r="H38" s="97"/>
      <c r="I38" s="98"/>
      <c r="J38" s="99"/>
      <c r="K38" s="100">
        <f t="shared" si="7"/>
        <v>0</v>
      </c>
      <c r="L38" s="106">
        <f t="shared" si="2"/>
        <v>0</v>
      </c>
      <c r="M38" s="107">
        <f t="shared" si="3"/>
        <v>0</v>
      </c>
      <c r="N38" s="107">
        <f t="shared" si="4"/>
        <v>0</v>
      </c>
      <c r="O38" s="107">
        <f t="shared" si="5"/>
        <v>0</v>
      </c>
      <c r="P38" s="108">
        <f t="shared" si="6"/>
        <v>0</v>
      </c>
      <c r="Q38" s="79"/>
      <c r="R38" s="79"/>
    </row>
    <row r="39" spans="1:18" s="103" customFormat="1" ht="34.5" customHeight="1" x14ac:dyDescent="0.25">
      <c r="A39" s="91">
        <f t="shared" si="0"/>
        <v>22</v>
      </c>
      <c r="B39" s="92" t="s">
        <v>47</v>
      </c>
      <c r="C39" s="114" t="s">
        <v>73</v>
      </c>
      <c r="D39" s="98" t="s">
        <v>74</v>
      </c>
      <c r="E39" s="94">
        <v>2</v>
      </c>
      <c r="F39" s="95"/>
      <c r="G39" s="96"/>
      <c r="H39" s="97"/>
      <c r="I39" s="98"/>
      <c r="J39" s="99"/>
      <c r="K39" s="100">
        <f t="shared" si="7"/>
        <v>0</v>
      </c>
      <c r="L39" s="111">
        <f t="shared" si="2"/>
        <v>0</v>
      </c>
      <c r="M39" s="99">
        <f t="shared" si="3"/>
        <v>0</v>
      </c>
      <c r="N39" s="99">
        <f t="shared" si="4"/>
        <v>0</v>
      </c>
      <c r="O39" s="99">
        <f t="shared" si="5"/>
        <v>0</v>
      </c>
      <c r="P39" s="112">
        <f t="shared" si="6"/>
        <v>0</v>
      </c>
      <c r="Q39" s="102"/>
      <c r="R39" s="102"/>
    </row>
    <row r="40" spans="1:18" s="103" customFormat="1" ht="25.5" customHeight="1" x14ac:dyDescent="0.25">
      <c r="A40" s="91">
        <f t="shared" si="0"/>
        <v>23</v>
      </c>
      <c r="B40" s="92" t="s">
        <v>47</v>
      </c>
      <c r="C40" s="114" t="s">
        <v>75</v>
      </c>
      <c r="D40" s="98" t="s">
        <v>49</v>
      </c>
      <c r="E40" s="94">
        <v>6.75</v>
      </c>
      <c r="F40" s="95"/>
      <c r="G40" s="96"/>
      <c r="H40" s="97"/>
      <c r="I40" s="98"/>
      <c r="J40" s="99"/>
      <c r="K40" s="100">
        <f t="shared" si="7"/>
        <v>0</v>
      </c>
      <c r="L40" s="111">
        <f t="shared" si="2"/>
        <v>0</v>
      </c>
      <c r="M40" s="99">
        <f t="shared" si="3"/>
        <v>0</v>
      </c>
      <c r="N40" s="99">
        <f t="shared" si="4"/>
        <v>0</v>
      </c>
      <c r="O40" s="99">
        <f t="shared" si="5"/>
        <v>0</v>
      </c>
      <c r="P40" s="112">
        <f t="shared" si="6"/>
        <v>0</v>
      </c>
      <c r="Q40" s="102"/>
      <c r="R40" s="102"/>
    </row>
    <row r="41" spans="1:18" s="7" customFormat="1" ht="12" customHeight="1" x14ac:dyDescent="0.2">
      <c r="A41" s="115"/>
      <c r="B41" s="116"/>
      <c r="C41" s="117"/>
      <c r="D41" s="118"/>
      <c r="E41" s="119"/>
      <c r="F41" s="120"/>
      <c r="G41" s="120"/>
      <c r="H41" s="120"/>
      <c r="I41" s="119"/>
      <c r="J41" s="121"/>
      <c r="K41" s="122" t="s">
        <v>76</v>
      </c>
      <c r="L41" s="123">
        <f>SUM(L17:L40)</f>
        <v>0</v>
      </c>
      <c r="M41" s="124">
        <f>SUM(M17:M40)</f>
        <v>0</v>
      </c>
      <c r="N41" s="124">
        <f>SUM(N17:N40)</f>
        <v>0</v>
      </c>
      <c r="O41" s="124">
        <f>SUM(O17:O40)</f>
        <v>0</v>
      </c>
      <c r="P41" s="125">
        <f>SUM(M41:O41)</f>
        <v>0</v>
      </c>
      <c r="Q41" s="79"/>
      <c r="R41" s="79"/>
    </row>
    <row r="42" spans="1:18" s="79" customFormat="1" ht="11.25" customHeight="1" x14ac:dyDescent="0.2">
      <c r="A42" s="80"/>
      <c r="B42" s="81" t="s">
        <v>77</v>
      </c>
      <c r="C42" s="82" t="s">
        <v>78</v>
      </c>
      <c r="D42" s="83"/>
      <c r="E42" s="126"/>
      <c r="F42" s="127"/>
      <c r="G42" s="126"/>
      <c r="H42" s="128"/>
      <c r="I42" s="129"/>
      <c r="J42" s="129"/>
      <c r="K42" s="130"/>
      <c r="L42" s="131"/>
      <c r="M42" s="126"/>
      <c r="N42" s="126"/>
      <c r="O42" s="126"/>
      <c r="P42" s="132"/>
    </row>
    <row r="43" spans="1:18" s="7" customFormat="1" ht="12.75" customHeight="1" x14ac:dyDescent="0.2">
      <c r="A43" s="91">
        <v>1</v>
      </c>
      <c r="B43" s="92" t="s">
        <v>47</v>
      </c>
      <c r="C43" s="93" t="s">
        <v>79</v>
      </c>
      <c r="D43" s="92" t="s">
        <v>74</v>
      </c>
      <c r="E43" s="94">
        <v>1</v>
      </c>
      <c r="F43" s="95"/>
      <c r="G43" s="96"/>
      <c r="H43" s="97"/>
      <c r="I43" s="98"/>
      <c r="J43" s="99"/>
      <c r="K43" s="100">
        <f>H43+I43+J43</f>
        <v>0</v>
      </c>
      <c r="L43" s="101">
        <f t="shared" ref="L43:L52" si="12">ROUND(E43*F43,2)</f>
        <v>0</v>
      </c>
      <c r="M43" s="96">
        <f t="shared" ref="M43:M52" si="13">ROUND(E43*H43,2)</f>
        <v>0</v>
      </c>
      <c r="N43" s="96">
        <f t="shared" ref="N43:N52" si="14">ROUND(E43*I43,2)</f>
        <v>0</v>
      </c>
      <c r="O43" s="96">
        <f t="shared" ref="O43:O52" si="15">ROUND(E43*J43,2)</f>
        <v>0</v>
      </c>
      <c r="P43" s="100">
        <f t="shared" ref="P43:P52" si="16">SUM(M43:O43)</f>
        <v>0</v>
      </c>
      <c r="Q43" s="79"/>
      <c r="R43" s="79"/>
    </row>
    <row r="44" spans="1:18" s="7" customFormat="1" ht="33" customHeight="1" x14ac:dyDescent="0.2">
      <c r="A44" s="91">
        <f t="shared" ref="A44:A52" si="17">A43+1</f>
        <v>2</v>
      </c>
      <c r="B44" s="92" t="s">
        <v>47</v>
      </c>
      <c r="C44" s="133" t="s">
        <v>80</v>
      </c>
      <c r="D44" s="134" t="s">
        <v>65</v>
      </c>
      <c r="E44" s="94">
        <v>7</v>
      </c>
      <c r="F44" s="95"/>
      <c r="G44" s="96"/>
      <c r="H44" s="97"/>
      <c r="I44" s="98"/>
      <c r="J44" s="99"/>
      <c r="K44" s="100">
        <f>H44+I44+J44</f>
        <v>0</v>
      </c>
      <c r="L44" s="101">
        <f t="shared" si="12"/>
        <v>0</v>
      </c>
      <c r="M44" s="96">
        <f t="shared" si="13"/>
        <v>0</v>
      </c>
      <c r="N44" s="96">
        <f t="shared" si="14"/>
        <v>0</v>
      </c>
      <c r="O44" s="96">
        <f t="shared" si="15"/>
        <v>0</v>
      </c>
      <c r="P44" s="100">
        <f t="shared" si="16"/>
        <v>0</v>
      </c>
      <c r="Q44" s="79"/>
      <c r="R44" s="79"/>
    </row>
    <row r="45" spans="1:18" s="7" customFormat="1" ht="12.75" customHeight="1" x14ac:dyDescent="0.2">
      <c r="A45" s="91">
        <f t="shared" si="17"/>
        <v>3</v>
      </c>
      <c r="B45" s="92" t="s">
        <v>47</v>
      </c>
      <c r="C45" s="135" t="s">
        <v>81</v>
      </c>
      <c r="D45" s="134" t="s">
        <v>62</v>
      </c>
      <c r="E45" s="134">
        <v>15</v>
      </c>
      <c r="F45" s="136"/>
      <c r="G45" s="96"/>
      <c r="H45" s="97"/>
      <c r="I45" s="98"/>
      <c r="J45" s="99"/>
      <c r="K45" s="100">
        <f t="shared" ref="K45:K52" si="18">H45+I45+J45</f>
        <v>0</v>
      </c>
      <c r="L45" s="101">
        <f t="shared" si="12"/>
        <v>0</v>
      </c>
      <c r="M45" s="96">
        <f t="shared" si="13"/>
        <v>0</v>
      </c>
      <c r="N45" s="96">
        <f t="shared" si="14"/>
        <v>0</v>
      </c>
      <c r="O45" s="96">
        <f t="shared" si="15"/>
        <v>0</v>
      </c>
      <c r="P45" s="100">
        <f t="shared" si="16"/>
        <v>0</v>
      </c>
      <c r="Q45" s="79"/>
      <c r="R45" s="79"/>
    </row>
    <row r="46" spans="1:18" s="7" customFormat="1" ht="12.75" customHeight="1" x14ac:dyDescent="0.2">
      <c r="A46" s="91">
        <f t="shared" si="17"/>
        <v>4</v>
      </c>
      <c r="B46" s="92" t="s">
        <v>47</v>
      </c>
      <c r="C46" s="135" t="s">
        <v>82</v>
      </c>
      <c r="D46" s="134" t="s">
        <v>62</v>
      </c>
      <c r="E46" s="94">
        <v>10</v>
      </c>
      <c r="F46" s="95"/>
      <c r="G46" s="96"/>
      <c r="H46" s="97"/>
      <c r="I46" s="98"/>
      <c r="J46" s="99"/>
      <c r="K46" s="100">
        <f t="shared" si="18"/>
        <v>0</v>
      </c>
      <c r="L46" s="101">
        <f t="shared" si="12"/>
        <v>0</v>
      </c>
      <c r="M46" s="96">
        <f t="shared" si="13"/>
        <v>0</v>
      </c>
      <c r="N46" s="96">
        <f t="shared" si="14"/>
        <v>0</v>
      </c>
      <c r="O46" s="96">
        <f t="shared" si="15"/>
        <v>0</v>
      </c>
      <c r="P46" s="100">
        <f t="shared" si="16"/>
        <v>0</v>
      </c>
      <c r="Q46" s="79"/>
      <c r="R46" s="79"/>
    </row>
    <row r="47" spans="1:18" s="7" customFormat="1" ht="12.75" customHeight="1" x14ac:dyDescent="0.2">
      <c r="A47" s="91">
        <f t="shared" si="17"/>
        <v>5</v>
      </c>
      <c r="B47" s="92" t="s">
        <v>47</v>
      </c>
      <c r="C47" s="135" t="s">
        <v>83</v>
      </c>
      <c r="D47" s="134" t="s">
        <v>62</v>
      </c>
      <c r="E47" s="94">
        <v>2</v>
      </c>
      <c r="F47" s="95"/>
      <c r="G47" s="96"/>
      <c r="H47" s="97"/>
      <c r="I47" s="98"/>
      <c r="J47" s="99"/>
      <c r="K47" s="100">
        <f t="shared" si="18"/>
        <v>0</v>
      </c>
      <c r="L47" s="101">
        <f t="shared" si="12"/>
        <v>0</v>
      </c>
      <c r="M47" s="96">
        <f t="shared" si="13"/>
        <v>0</v>
      </c>
      <c r="N47" s="96">
        <f t="shared" si="14"/>
        <v>0</v>
      </c>
      <c r="O47" s="96">
        <f t="shared" si="15"/>
        <v>0</v>
      </c>
      <c r="P47" s="100">
        <f t="shared" si="16"/>
        <v>0</v>
      </c>
      <c r="Q47" s="79"/>
      <c r="R47" s="79"/>
    </row>
    <row r="48" spans="1:18" s="7" customFormat="1" ht="12.75" customHeight="1" x14ac:dyDescent="0.2">
      <c r="A48" s="91">
        <f t="shared" si="17"/>
        <v>6</v>
      </c>
      <c r="B48" s="92" t="s">
        <v>47</v>
      </c>
      <c r="C48" s="93" t="s">
        <v>84</v>
      </c>
      <c r="D48" s="92" t="s">
        <v>65</v>
      </c>
      <c r="E48" s="94">
        <v>2</v>
      </c>
      <c r="F48" s="95"/>
      <c r="G48" s="96"/>
      <c r="H48" s="97"/>
      <c r="I48" s="98"/>
      <c r="J48" s="99"/>
      <c r="K48" s="100">
        <f t="shared" si="18"/>
        <v>0</v>
      </c>
      <c r="L48" s="101">
        <f t="shared" si="12"/>
        <v>0</v>
      </c>
      <c r="M48" s="96">
        <f t="shared" si="13"/>
        <v>0</v>
      </c>
      <c r="N48" s="96">
        <f t="shared" si="14"/>
        <v>0</v>
      </c>
      <c r="O48" s="96">
        <f t="shared" si="15"/>
        <v>0</v>
      </c>
      <c r="P48" s="100">
        <f t="shared" si="16"/>
        <v>0</v>
      </c>
      <c r="Q48" s="79"/>
      <c r="R48" s="79"/>
    </row>
    <row r="49" spans="1:18" s="7" customFormat="1" ht="12.75" customHeight="1" x14ac:dyDescent="0.2">
      <c r="A49" s="91">
        <f t="shared" si="17"/>
        <v>7</v>
      </c>
      <c r="B49" s="92" t="s">
        <v>47</v>
      </c>
      <c r="C49" s="135" t="s">
        <v>85</v>
      </c>
      <c r="D49" s="98" t="s">
        <v>65</v>
      </c>
      <c r="E49" s="94">
        <v>1</v>
      </c>
      <c r="F49" s="95"/>
      <c r="G49" s="96"/>
      <c r="H49" s="97"/>
      <c r="I49" s="98"/>
      <c r="J49" s="99"/>
      <c r="K49" s="100">
        <f t="shared" si="18"/>
        <v>0</v>
      </c>
      <c r="L49" s="101">
        <f t="shared" si="12"/>
        <v>0</v>
      </c>
      <c r="M49" s="96">
        <f t="shared" si="13"/>
        <v>0</v>
      </c>
      <c r="N49" s="96">
        <f t="shared" si="14"/>
        <v>0</v>
      </c>
      <c r="O49" s="96">
        <f t="shared" si="15"/>
        <v>0</v>
      </c>
      <c r="P49" s="100">
        <f t="shared" si="16"/>
        <v>0</v>
      </c>
      <c r="Q49" s="79"/>
      <c r="R49" s="79"/>
    </row>
    <row r="50" spans="1:18" s="7" customFormat="1" ht="12.75" customHeight="1" x14ac:dyDescent="0.2">
      <c r="A50" s="91">
        <f t="shared" si="17"/>
        <v>8</v>
      </c>
      <c r="B50" s="92" t="s">
        <v>47</v>
      </c>
      <c r="C50" s="93" t="s">
        <v>86</v>
      </c>
      <c r="D50" s="92" t="s">
        <v>65</v>
      </c>
      <c r="E50" s="94">
        <v>1</v>
      </c>
      <c r="F50" s="95"/>
      <c r="G50" s="96"/>
      <c r="H50" s="97"/>
      <c r="I50" s="98"/>
      <c r="J50" s="99"/>
      <c r="K50" s="100">
        <f t="shared" si="18"/>
        <v>0</v>
      </c>
      <c r="L50" s="106">
        <f t="shared" si="12"/>
        <v>0</v>
      </c>
      <c r="M50" s="107">
        <f t="shared" si="13"/>
        <v>0</v>
      </c>
      <c r="N50" s="107">
        <f t="shared" si="14"/>
        <v>0</v>
      </c>
      <c r="O50" s="107">
        <f t="shared" si="15"/>
        <v>0</v>
      </c>
      <c r="P50" s="108">
        <f t="shared" si="16"/>
        <v>0</v>
      </c>
      <c r="Q50" s="79"/>
      <c r="R50" s="79"/>
    </row>
    <row r="51" spans="1:18" s="7" customFormat="1" ht="12.75" customHeight="1" x14ac:dyDescent="0.2">
      <c r="A51" s="91">
        <f t="shared" si="17"/>
        <v>9</v>
      </c>
      <c r="B51" s="92" t="s">
        <v>47</v>
      </c>
      <c r="C51" s="110" t="s">
        <v>87</v>
      </c>
      <c r="D51" s="98" t="s">
        <v>65</v>
      </c>
      <c r="E51" s="94">
        <v>1</v>
      </c>
      <c r="F51" s="95"/>
      <c r="G51" s="96"/>
      <c r="H51" s="97"/>
      <c r="I51" s="98"/>
      <c r="J51" s="99"/>
      <c r="K51" s="100">
        <f t="shared" si="18"/>
        <v>0</v>
      </c>
      <c r="L51" s="106">
        <f t="shared" si="12"/>
        <v>0</v>
      </c>
      <c r="M51" s="107">
        <f t="shared" si="13"/>
        <v>0</v>
      </c>
      <c r="N51" s="107">
        <f t="shared" si="14"/>
        <v>0</v>
      </c>
      <c r="O51" s="107">
        <f t="shared" si="15"/>
        <v>0</v>
      </c>
      <c r="P51" s="108">
        <f t="shared" si="16"/>
        <v>0</v>
      </c>
      <c r="Q51" s="79"/>
      <c r="R51" s="79"/>
    </row>
    <row r="52" spans="1:18" s="7" customFormat="1" ht="12.75" customHeight="1" x14ac:dyDescent="0.2">
      <c r="A52" s="91">
        <f t="shared" si="17"/>
        <v>10</v>
      </c>
      <c r="B52" s="92" t="s">
        <v>47</v>
      </c>
      <c r="C52" s="137" t="s">
        <v>88</v>
      </c>
      <c r="D52" s="94" t="s">
        <v>89</v>
      </c>
      <c r="E52" s="94">
        <v>1</v>
      </c>
      <c r="F52" s="95"/>
      <c r="G52" s="96"/>
      <c r="H52" s="97"/>
      <c r="I52" s="98"/>
      <c r="J52" s="99"/>
      <c r="K52" s="100">
        <f t="shared" si="18"/>
        <v>0</v>
      </c>
      <c r="L52" s="106">
        <f t="shared" si="12"/>
        <v>0</v>
      </c>
      <c r="M52" s="107">
        <f t="shared" si="13"/>
        <v>0</v>
      </c>
      <c r="N52" s="107">
        <f t="shared" si="14"/>
        <v>0</v>
      </c>
      <c r="O52" s="107">
        <f t="shared" si="15"/>
        <v>0</v>
      </c>
      <c r="P52" s="108">
        <f t="shared" si="16"/>
        <v>0</v>
      </c>
      <c r="Q52" s="79"/>
      <c r="R52" s="79"/>
    </row>
    <row r="53" spans="1:18" s="7" customFormat="1" ht="12" customHeight="1" x14ac:dyDescent="0.2">
      <c r="A53" s="115"/>
      <c r="B53" s="116"/>
      <c r="C53" s="117"/>
      <c r="D53" s="118"/>
      <c r="E53" s="119"/>
      <c r="F53" s="120"/>
      <c r="G53" s="120"/>
      <c r="H53" s="120"/>
      <c r="I53" s="119"/>
      <c r="J53" s="121"/>
      <c r="K53" s="122" t="s">
        <v>76</v>
      </c>
      <c r="L53" s="123">
        <f>SUM(L42:L52)</f>
        <v>0</v>
      </c>
      <c r="M53" s="124">
        <f>SUM(M42:M52)</f>
        <v>0</v>
      </c>
      <c r="N53" s="124">
        <f>SUM(N42:N52)</f>
        <v>0</v>
      </c>
      <c r="O53" s="124">
        <f>SUM(O42:O52)</f>
        <v>0</v>
      </c>
      <c r="P53" s="125">
        <f>SUM(M53:O53)</f>
        <v>0</v>
      </c>
      <c r="Q53" s="79"/>
      <c r="R53" s="79"/>
    </row>
    <row r="54" spans="1:18" s="79" customFormat="1" ht="11.25" customHeight="1" x14ac:dyDescent="0.2">
      <c r="A54" s="80"/>
      <c r="B54" s="81" t="s">
        <v>90</v>
      </c>
      <c r="C54" s="82" t="s">
        <v>91</v>
      </c>
      <c r="D54" s="83"/>
      <c r="E54" s="126"/>
      <c r="F54" s="127"/>
      <c r="G54" s="126"/>
      <c r="H54" s="128"/>
      <c r="I54" s="129"/>
      <c r="J54" s="129"/>
      <c r="K54" s="130"/>
      <c r="L54" s="131"/>
      <c r="M54" s="126"/>
      <c r="N54" s="126"/>
      <c r="O54" s="126"/>
      <c r="P54" s="132"/>
    </row>
    <row r="55" spans="1:18" s="103" customFormat="1" ht="22.5" customHeight="1" x14ac:dyDescent="0.25">
      <c r="A55" s="91">
        <v>1</v>
      </c>
      <c r="B55" s="92" t="s">
        <v>47</v>
      </c>
      <c r="C55" s="104" t="s">
        <v>92</v>
      </c>
      <c r="D55" s="92" t="s">
        <v>74</v>
      </c>
      <c r="E55" s="94">
        <v>1</v>
      </c>
      <c r="F55" s="95"/>
      <c r="G55" s="96"/>
      <c r="H55" s="97"/>
      <c r="I55" s="98"/>
      <c r="J55" s="99"/>
      <c r="K55" s="100">
        <f>H55+I55+J55</f>
        <v>0</v>
      </c>
      <c r="L55" s="101">
        <f t="shared" ref="L55:L83" si="19">ROUND(E55*F55,2)</f>
        <v>0</v>
      </c>
      <c r="M55" s="96">
        <f t="shared" ref="M55:M83" si="20">ROUND(E55*H55,2)</f>
        <v>0</v>
      </c>
      <c r="N55" s="96">
        <f t="shared" ref="N55:N83" si="21">ROUND(E55*I55,2)</f>
        <v>0</v>
      </c>
      <c r="O55" s="96">
        <f t="shared" ref="O55:O83" si="22">ROUND(E55*J55,2)</f>
        <v>0</v>
      </c>
      <c r="P55" s="100">
        <f t="shared" ref="P55:P83" si="23">SUM(M55:O55)</f>
        <v>0</v>
      </c>
      <c r="Q55" s="102"/>
      <c r="R55" s="102"/>
    </row>
    <row r="56" spans="1:18" s="103" customFormat="1" ht="12.75" customHeight="1" x14ac:dyDescent="0.25">
      <c r="A56" s="91">
        <f t="shared" ref="A56:A83" si="24">A55+1</f>
        <v>2</v>
      </c>
      <c r="B56" s="92" t="s">
        <v>47</v>
      </c>
      <c r="C56" s="137" t="s">
        <v>93</v>
      </c>
      <c r="D56" s="94" t="s">
        <v>62</v>
      </c>
      <c r="E56" s="138">
        <v>7.4</v>
      </c>
      <c r="F56" s="99"/>
      <c r="G56" s="96"/>
      <c r="H56" s="136"/>
      <c r="I56" s="139"/>
      <c r="J56" s="99"/>
      <c r="K56" s="100">
        <f t="shared" ref="K56:K62" si="25">H56+I56+J56</f>
        <v>0</v>
      </c>
      <c r="L56" s="111">
        <f t="shared" si="19"/>
        <v>0</v>
      </c>
      <c r="M56" s="99">
        <f t="shared" si="20"/>
        <v>0</v>
      </c>
      <c r="N56" s="99">
        <f t="shared" si="21"/>
        <v>0</v>
      </c>
      <c r="O56" s="99">
        <f t="shared" si="22"/>
        <v>0</v>
      </c>
      <c r="P56" s="112">
        <f t="shared" si="23"/>
        <v>0</v>
      </c>
      <c r="Q56" s="102"/>
      <c r="R56" s="102"/>
    </row>
    <row r="57" spans="1:18" s="103" customFormat="1" ht="12.75" customHeight="1" x14ac:dyDescent="0.25">
      <c r="A57" s="91">
        <f t="shared" si="24"/>
        <v>3</v>
      </c>
      <c r="B57" s="92" t="s">
        <v>47</v>
      </c>
      <c r="C57" s="137" t="s">
        <v>94</v>
      </c>
      <c r="D57" s="94" t="s">
        <v>62</v>
      </c>
      <c r="E57" s="138">
        <v>10.199999999999999</v>
      </c>
      <c r="F57" s="99"/>
      <c r="G57" s="96"/>
      <c r="H57" s="97"/>
      <c r="I57" s="140"/>
      <c r="J57" s="99"/>
      <c r="K57" s="100">
        <f t="shared" si="25"/>
        <v>0</v>
      </c>
      <c r="L57" s="111">
        <f t="shared" si="19"/>
        <v>0</v>
      </c>
      <c r="M57" s="99">
        <f t="shared" si="20"/>
        <v>0</v>
      </c>
      <c r="N57" s="99">
        <f t="shared" si="21"/>
        <v>0</v>
      </c>
      <c r="O57" s="99">
        <f t="shared" si="22"/>
        <v>0</v>
      </c>
      <c r="P57" s="112">
        <f t="shared" si="23"/>
        <v>0</v>
      </c>
      <c r="Q57" s="102"/>
      <c r="R57" s="102"/>
    </row>
    <row r="58" spans="1:18" s="103" customFormat="1" ht="12.75" customHeight="1" x14ac:dyDescent="0.25">
      <c r="A58" s="91">
        <f t="shared" si="24"/>
        <v>4</v>
      </c>
      <c r="B58" s="92" t="s">
        <v>47</v>
      </c>
      <c r="C58" s="137" t="s">
        <v>95</v>
      </c>
      <c r="D58" s="94" t="s">
        <v>62</v>
      </c>
      <c r="E58" s="138">
        <v>7</v>
      </c>
      <c r="F58" s="99"/>
      <c r="G58" s="96"/>
      <c r="H58" s="97"/>
      <c r="I58" s="140"/>
      <c r="J58" s="99"/>
      <c r="K58" s="100">
        <f t="shared" si="25"/>
        <v>0</v>
      </c>
      <c r="L58" s="111">
        <f t="shared" si="19"/>
        <v>0</v>
      </c>
      <c r="M58" s="99">
        <f t="shared" si="20"/>
        <v>0</v>
      </c>
      <c r="N58" s="99">
        <f t="shared" si="21"/>
        <v>0</v>
      </c>
      <c r="O58" s="99">
        <f t="shared" si="22"/>
        <v>0</v>
      </c>
      <c r="P58" s="112">
        <f t="shared" si="23"/>
        <v>0</v>
      </c>
      <c r="Q58" s="102"/>
      <c r="R58" s="102"/>
    </row>
    <row r="59" spans="1:18" s="103" customFormat="1" ht="12.75" customHeight="1" x14ac:dyDescent="0.25">
      <c r="A59" s="91">
        <f t="shared" si="24"/>
        <v>5</v>
      </c>
      <c r="B59" s="92" t="s">
        <v>47</v>
      </c>
      <c r="C59" s="137" t="s">
        <v>96</v>
      </c>
      <c r="D59" s="94" t="s">
        <v>74</v>
      </c>
      <c r="E59" s="138">
        <v>1</v>
      </c>
      <c r="F59" s="99"/>
      <c r="G59" s="96"/>
      <c r="H59" s="97"/>
      <c r="I59" s="140"/>
      <c r="J59" s="99"/>
      <c r="K59" s="100">
        <f t="shared" si="25"/>
        <v>0</v>
      </c>
      <c r="L59" s="111">
        <f t="shared" si="19"/>
        <v>0</v>
      </c>
      <c r="M59" s="99">
        <f t="shared" si="20"/>
        <v>0</v>
      </c>
      <c r="N59" s="99">
        <f t="shared" si="21"/>
        <v>0</v>
      </c>
      <c r="O59" s="99">
        <f t="shared" si="22"/>
        <v>0</v>
      </c>
      <c r="P59" s="112">
        <f t="shared" si="23"/>
        <v>0</v>
      </c>
      <c r="Q59" s="102"/>
      <c r="R59" s="102"/>
    </row>
    <row r="60" spans="1:18" s="103" customFormat="1" ht="12.75" customHeight="1" x14ac:dyDescent="0.25">
      <c r="A60" s="91">
        <f t="shared" si="24"/>
        <v>6</v>
      </c>
      <c r="B60" s="92" t="s">
        <v>47</v>
      </c>
      <c r="C60" s="137" t="s">
        <v>97</v>
      </c>
      <c r="D60" s="94" t="s">
        <v>74</v>
      </c>
      <c r="E60" s="138">
        <v>1</v>
      </c>
      <c r="F60" s="99"/>
      <c r="G60" s="96"/>
      <c r="H60" s="97"/>
      <c r="I60" s="140"/>
      <c r="J60" s="99"/>
      <c r="K60" s="100">
        <f t="shared" si="25"/>
        <v>0</v>
      </c>
      <c r="L60" s="111">
        <f t="shared" si="19"/>
        <v>0</v>
      </c>
      <c r="M60" s="99">
        <f t="shared" si="20"/>
        <v>0</v>
      </c>
      <c r="N60" s="99">
        <f t="shared" si="21"/>
        <v>0</v>
      </c>
      <c r="O60" s="99">
        <f t="shared" si="22"/>
        <v>0</v>
      </c>
      <c r="P60" s="112">
        <f t="shared" si="23"/>
        <v>0</v>
      </c>
      <c r="Q60" s="102"/>
      <c r="R60" s="102"/>
    </row>
    <row r="61" spans="1:18" s="103" customFormat="1" ht="12.75" customHeight="1" x14ac:dyDescent="0.25">
      <c r="A61" s="91">
        <f t="shared" si="24"/>
        <v>7</v>
      </c>
      <c r="B61" s="92" t="s">
        <v>47</v>
      </c>
      <c r="C61" s="137" t="s">
        <v>98</v>
      </c>
      <c r="D61" s="94" t="s">
        <v>65</v>
      </c>
      <c r="E61" s="138">
        <v>1</v>
      </c>
      <c r="F61" s="99"/>
      <c r="G61" s="96"/>
      <c r="H61" s="97"/>
      <c r="I61" s="140"/>
      <c r="J61" s="99"/>
      <c r="K61" s="100">
        <f t="shared" si="25"/>
        <v>0</v>
      </c>
      <c r="L61" s="111">
        <f t="shared" si="19"/>
        <v>0</v>
      </c>
      <c r="M61" s="99">
        <f t="shared" si="20"/>
        <v>0</v>
      </c>
      <c r="N61" s="99">
        <f t="shared" si="21"/>
        <v>0</v>
      </c>
      <c r="O61" s="99">
        <f t="shared" si="22"/>
        <v>0</v>
      </c>
      <c r="P61" s="112">
        <f t="shared" si="23"/>
        <v>0</v>
      </c>
      <c r="Q61" s="102"/>
      <c r="R61" s="102"/>
    </row>
    <row r="62" spans="1:18" s="103" customFormat="1" ht="12.75" customHeight="1" x14ac:dyDescent="0.25">
      <c r="A62" s="91">
        <f t="shared" si="24"/>
        <v>8</v>
      </c>
      <c r="B62" s="92" t="s">
        <v>47</v>
      </c>
      <c r="C62" s="137" t="s">
        <v>99</v>
      </c>
      <c r="D62" s="94" t="s">
        <v>65</v>
      </c>
      <c r="E62" s="138">
        <v>1</v>
      </c>
      <c r="F62" s="99"/>
      <c r="G62" s="96"/>
      <c r="H62" s="97"/>
      <c r="I62" s="140"/>
      <c r="J62" s="99"/>
      <c r="K62" s="100">
        <f t="shared" si="25"/>
        <v>0</v>
      </c>
      <c r="L62" s="111">
        <f t="shared" si="19"/>
        <v>0</v>
      </c>
      <c r="M62" s="99">
        <f t="shared" si="20"/>
        <v>0</v>
      </c>
      <c r="N62" s="99">
        <f t="shared" si="21"/>
        <v>0</v>
      </c>
      <c r="O62" s="99">
        <f t="shared" si="22"/>
        <v>0</v>
      </c>
      <c r="P62" s="112">
        <f t="shared" si="23"/>
        <v>0</v>
      </c>
      <c r="Q62" s="102"/>
      <c r="R62" s="102"/>
    </row>
    <row r="63" spans="1:18" s="103" customFormat="1" ht="12.75" customHeight="1" x14ac:dyDescent="0.25">
      <c r="A63" s="91">
        <f t="shared" si="24"/>
        <v>9</v>
      </c>
      <c r="B63" s="92" t="s">
        <v>47</v>
      </c>
      <c r="C63" s="93" t="s">
        <v>100</v>
      </c>
      <c r="D63" s="92" t="s">
        <v>101</v>
      </c>
      <c r="E63" s="94">
        <v>4</v>
      </c>
      <c r="F63" s="95"/>
      <c r="G63" s="96"/>
      <c r="H63" s="97"/>
      <c r="I63" s="98"/>
      <c r="J63" s="99"/>
      <c r="K63" s="100">
        <f>H63+I63+J63</f>
        <v>0</v>
      </c>
      <c r="L63" s="101">
        <f t="shared" si="19"/>
        <v>0</v>
      </c>
      <c r="M63" s="96">
        <f t="shared" si="20"/>
        <v>0</v>
      </c>
      <c r="N63" s="96">
        <f t="shared" si="21"/>
        <v>0</v>
      </c>
      <c r="O63" s="96">
        <f t="shared" si="22"/>
        <v>0</v>
      </c>
      <c r="P63" s="100">
        <f t="shared" si="23"/>
        <v>0</v>
      </c>
      <c r="Q63" s="102"/>
      <c r="R63" s="102"/>
    </row>
    <row r="64" spans="1:18" s="103" customFormat="1" ht="12.75" customHeight="1" x14ac:dyDescent="0.25">
      <c r="A64" s="91">
        <f t="shared" si="24"/>
        <v>10</v>
      </c>
      <c r="B64" s="92" t="s">
        <v>47</v>
      </c>
      <c r="C64" s="137" t="s">
        <v>102</v>
      </c>
      <c r="D64" s="94" t="s">
        <v>62</v>
      </c>
      <c r="E64" s="138">
        <v>16.399999999999999</v>
      </c>
      <c r="F64" s="99"/>
      <c r="G64" s="96"/>
      <c r="H64" s="136"/>
      <c r="I64" s="139"/>
      <c r="J64" s="99"/>
      <c r="K64" s="100">
        <f t="shared" ref="K64:K83" si="26">H64+I64+J64</f>
        <v>0</v>
      </c>
      <c r="L64" s="111">
        <f t="shared" si="19"/>
        <v>0</v>
      </c>
      <c r="M64" s="99">
        <f t="shared" si="20"/>
        <v>0</v>
      </c>
      <c r="N64" s="99">
        <f t="shared" si="21"/>
        <v>0</v>
      </c>
      <c r="O64" s="99">
        <f t="shared" si="22"/>
        <v>0</v>
      </c>
      <c r="P64" s="112">
        <f t="shared" si="23"/>
        <v>0</v>
      </c>
      <c r="Q64" s="102"/>
      <c r="R64" s="102"/>
    </row>
    <row r="65" spans="1:18" s="103" customFormat="1" ht="12.75" customHeight="1" x14ac:dyDescent="0.25">
      <c r="A65" s="91">
        <f t="shared" si="24"/>
        <v>11</v>
      </c>
      <c r="B65" s="92" t="s">
        <v>47</v>
      </c>
      <c r="C65" s="141" t="s">
        <v>103</v>
      </c>
      <c r="D65" s="142" t="s">
        <v>62</v>
      </c>
      <c r="E65" s="143">
        <v>12</v>
      </c>
      <c r="F65" s="144"/>
      <c r="G65" s="96"/>
      <c r="H65" s="144"/>
      <c r="I65" s="144"/>
      <c r="J65" s="99"/>
      <c r="K65" s="100">
        <f t="shared" si="26"/>
        <v>0</v>
      </c>
      <c r="L65" s="111">
        <f t="shared" si="19"/>
        <v>0</v>
      </c>
      <c r="M65" s="99">
        <f t="shared" si="20"/>
        <v>0</v>
      </c>
      <c r="N65" s="99">
        <f t="shared" si="21"/>
        <v>0</v>
      </c>
      <c r="O65" s="99">
        <f t="shared" si="22"/>
        <v>0</v>
      </c>
      <c r="P65" s="112">
        <f t="shared" si="23"/>
        <v>0</v>
      </c>
      <c r="Q65" s="102"/>
      <c r="R65" s="102"/>
    </row>
    <row r="66" spans="1:18" s="103" customFormat="1" ht="12.75" customHeight="1" x14ac:dyDescent="0.25">
      <c r="A66" s="91">
        <f t="shared" si="24"/>
        <v>12</v>
      </c>
      <c r="B66" s="92" t="s">
        <v>47</v>
      </c>
      <c r="C66" s="141" t="s">
        <v>104</v>
      </c>
      <c r="D66" s="142" t="s">
        <v>62</v>
      </c>
      <c r="E66" s="143">
        <v>19</v>
      </c>
      <c r="F66" s="144"/>
      <c r="G66" s="96"/>
      <c r="H66" s="144"/>
      <c r="I66" s="144"/>
      <c r="J66" s="99"/>
      <c r="K66" s="100">
        <f t="shared" si="26"/>
        <v>0</v>
      </c>
      <c r="L66" s="111">
        <f t="shared" si="19"/>
        <v>0</v>
      </c>
      <c r="M66" s="99">
        <f t="shared" si="20"/>
        <v>0</v>
      </c>
      <c r="N66" s="99">
        <f t="shared" si="21"/>
        <v>0</v>
      </c>
      <c r="O66" s="99">
        <f t="shared" si="22"/>
        <v>0</v>
      </c>
      <c r="P66" s="112">
        <f t="shared" si="23"/>
        <v>0</v>
      </c>
      <c r="Q66" s="102"/>
      <c r="R66" s="102"/>
    </row>
    <row r="67" spans="1:18" s="103" customFormat="1" ht="12.75" customHeight="1" x14ac:dyDescent="0.25">
      <c r="A67" s="91">
        <f t="shared" si="24"/>
        <v>13</v>
      </c>
      <c r="B67" s="92" t="s">
        <v>47</v>
      </c>
      <c r="C67" s="141" t="s">
        <v>105</v>
      </c>
      <c r="D67" s="142" t="s">
        <v>62</v>
      </c>
      <c r="E67" s="143">
        <v>6</v>
      </c>
      <c r="F67" s="144"/>
      <c r="G67" s="96"/>
      <c r="H67" s="144"/>
      <c r="I67" s="144"/>
      <c r="J67" s="99"/>
      <c r="K67" s="100">
        <f t="shared" si="26"/>
        <v>0</v>
      </c>
      <c r="L67" s="111">
        <f t="shared" si="19"/>
        <v>0</v>
      </c>
      <c r="M67" s="99">
        <f t="shared" si="20"/>
        <v>0</v>
      </c>
      <c r="N67" s="99">
        <f t="shared" si="21"/>
        <v>0</v>
      </c>
      <c r="O67" s="99">
        <f t="shared" si="22"/>
        <v>0</v>
      </c>
      <c r="P67" s="112">
        <f t="shared" si="23"/>
        <v>0</v>
      </c>
      <c r="Q67" s="102"/>
      <c r="R67" s="102"/>
    </row>
    <row r="68" spans="1:18" s="103" customFormat="1" ht="12.75" customHeight="1" x14ac:dyDescent="0.2">
      <c r="A68" s="91">
        <f t="shared" si="24"/>
        <v>14</v>
      </c>
      <c r="B68" s="92" t="s">
        <v>47</v>
      </c>
      <c r="C68" s="145" t="s">
        <v>106</v>
      </c>
      <c r="D68" s="146" t="s">
        <v>74</v>
      </c>
      <c r="E68" s="138">
        <v>1</v>
      </c>
      <c r="F68" s="147"/>
      <c r="G68" s="147"/>
      <c r="H68" s="147"/>
      <c r="I68" s="140"/>
      <c r="J68" s="99"/>
      <c r="K68" s="100">
        <f t="shared" si="26"/>
        <v>0</v>
      </c>
      <c r="L68" s="111">
        <f t="shared" si="19"/>
        <v>0</v>
      </c>
      <c r="M68" s="99">
        <f t="shared" si="20"/>
        <v>0</v>
      </c>
      <c r="N68" s="99">
        <f t="shared" si="21"/>
        <v>0</v>
      </c>
      <c r="O68" s="99">
        <f t="shared" si="22"/>
        <v>0</v>
      </c>
      <c r="P68" s="112">
        <f t="shared" si="23"/>
        <v>0</v>
      </c>
      <c r="Q68" s="102"/>
      <c r="R68" s="102"/>
    </row>
    <row r="69" spans="1:18" s="103" customFormat="1" ht="12.75" customHeight="1" x14ac:dyDescent="0.25">
      <c r="A69" s="91">
        <f t="shared" si="24"/>
        <v>15</v>
      </c>
      <c r="B69" s="92" t="s">
        <v>47</v>
      </c>
      <c r="C69" s="141" t="s">
        <v>107</v>
      </c>
      <c r="D69" s="142" t="s">
        <v>62</v>
      </c>
      <c r="E69" s="143">
        <v>12</v>
      </c>
      <c r="F69" s="144"/>
      <c r="G69" s="96"/>
      <c r="H69" s="144"/>
      <c r="I69" s="144"/>
      <c r="J69" s="99"/>
      <c r="K69" s="100">
        <f t="shared" si="26"/>
        <v>0</v>
      </c>
      <c r="L69" s="111">
        <f t="shared" si="19"/>
        <v>0</v>
      </c>
      <c r="M69" s="99">
        <f t="shared" si="20"/>
        <v>0</v>
      </c>
      <c r="N69" s="99">
        <f t="shared" si="21"/>
        <v>0</v>
      </c>
      <c r="O69" s="99">
        <f t="shared" si="22"/>
        <v>0</v>
      </c>
      <c r="P69" s="112">
        <f t="shared" si="23"/>
        <v>0</v>
      </c>
      <c r="Q69" s="102"/>
      <c r="R69" s="102"/>
    </row>
    <row r="70" spans="1:18" s="103" customFormat="1" ht="12.75" customHeight="1" x14ac:dyDescent="0.25">
      <c r="A70" s="91">
        <f t="shared" si="24"/>
        <v>16</v>
      </c>
      <c r="B70" s="92" t="s">
        <v>47</v>
      </c>
      <c r="C70" s="141" t="s">
        <v>108</v>
      </c>
      <c r="D70" s="142" t="s">
        <v>62</v>
      </c>
      <c r="E70" s="143">
        <v>19</v>
      </c>
      <c r="F70" s="144"/>
      <c r="G70" s="96"/>
      <c r="H70" s="144"/>
      <c r="I70" s="144"/>
      <c r="J70" s="99"/>
      <c r="K70" s="100">
        <f t="shared" si="26"/>
        <v>0</v>
      </c>
      <c r="L70" s="111">
        <f t="shared" si="19"/>
        <v>0</v>
      </c>
      <c r="M70" s="99">
        <f t="shared" si="20"/>
        <v>0</v>
      </c>
      <c r="N70" s="99">
        <f t="shared" si="21"/>
        <v>0</v>
      </c>
      <c r="O70" s="99">
        <f t="shared" si="22"/>
        <v>0</v>
      </c>
      <c r="P70" s="112">
        <f t="shared" si="23"/>
        <v>0</v>
      </c>
      <c r="Q70" s="102"/>
      <c r="R70" s="102"/>
    </row>
    <row r="71" spans="1:18" s="103" customFormat="1" ht="12.75" customHeight="1" x14ac:dyDescent="0.25">
      <c r="A71" s="91">
        <f t="shared" si="24"/>
        <v>17</v>
      </c>
      <c r="B71" s="92" t="s">
        <v>47</v>
      </c>
      <c r="C71" s="141" t="s">
        <v>109</v>
      </c>
      <c r="D71" s="142" t="s">
        <v>62</v>
      </c>
      <c r="E71" s="143">
        <v>6</v>
      </c>
      <c r="F71" s="144"/>
      <c r="G71" s="96"/>
      <c r="H71" s="144"/>
      <c r="I71" s="144"/>
      <c r="J71" s="99"/>
      <c r="K71" s="100">
        <f t="shared" si="26"/>
        <v>0</v>
      </c>
      <c r="L71" s="111">
        <f t="shared" si="19"/>
        <v>0</v>
      </c>
      <c r="M71" s="99">
        <f t="shared" si="20"/>
        <v>0</v>
      </c>
      <c r="N71" s="99">
        <f t="shared" si="21"/>
        <v>0</v>
      </c>
      <c r="O71" s="99">
        <f t="shared" si="22"/>
        <v>0</v>
      </c>
      <c r="P71" s="112">
        <f t="shared" si="23"/>
        <v>0</v>
      </c>
      <c r="Q71" s="102"/>
      <c r="R71" s="102"/>
    </row>
    <row r="72" spans="1:18" s="103" customFormat="1" ht="12.75" customHeight="1" x14ac:dyDescent="0.2">
      <c r="A72" s="91">
        <f t="shared" si="24"/>
        <v>18</v>
      </c>
      <c r="B72" s="92" t="s">
        <v>47</v>
      </c>
      <c r="C72" s="148" t="s">
        <v>110</v>
      </c>
      <c r="D72" s="149" t="s">
        <v>101</v>
      </c>
      <c r="E72" s="150">
        <v>4</v>
      </c>
      <c r="F72" s="151"/>
      <c r="G72" s="96"/>
      <c r="H72" s="152"/>
      <c r="I72" s="152"/>
      <c r="J72" s="99"/>
      <c r="K72" s="100">
        <f t="shared" si="26"/>
        <v>0</v>
      </c>
      <c r="L72" s="111">
        <f t="shared" si="19"/>
        <v>0</v>
      </c>
      <c r="M72" s="99">
        <f t="shared" si="20"/>
        <v>0</v>
      </c>
      <c r="N72" s="99">
        <f t="shared" si="21"/>
        <v>0</v>
      </c>
      <c r="O72" s="99">
        <f t="shared" si="22"/>
        <v>0</v>
      </c>
      <c r="P72" s="112">
        <f t="shared" si="23"/>
        <v>0</v>
      </c>
      <c r="Q72" s="102"/>
      <c r="R72" s="102"/>
    </row>
    <row r="73" spans="1:18" s="7" customFormat="1" ht="12.75" customHeight="1" x14ac:dyDescent="0.2">
      <c r="A73" s="91">
        <f t="shared" si="24"/>
        <v>19</v>
      </c>
      <c r="B73" s="92" t="s">
        <v>47</v>
      </c>
      <c r="C73" s="109" t="s">
        <v>111</v>
      </c>
      <c r="D73" s="113" t="s">
        <v>65</v>
      </c>
      <c r="E73" s="94">
        <v>4</v>
      </c>
      <c r="F73" s="95"/>
      <c r="G73" s="96"/>
      <c r="H73" s="97"/>
      <c r="I73" s="98"/>
      <c r="J73" s="99"/>
      <c r="K73" s="100">
        <f t="shared" si="26"/>
        <v>0</v>
      </c>
      <c r="L73" s="106">
        <f t="shared" si="19"/>
        <v>0</v>
      </c>
      <c r="M73" s="107">
        <f t="shared" si="20"/>
        <v>0</v>
      </c>
      <c r="N73" s="107">
        <f t="shared" si="21"/>
        <v>0</v>
      </c>
      <c r="O73" s="107">
        <f t="shared" si="22"/>
        <v>0</v>
      </c>
      <c r="P73" s="108">
        <f t="shared" si="23"/>
        <v>0</v>
      </c>
      <c r="Q73" s="79"/>
      <c r="R73" s="79"/>
    </row>
    <row r="74" spans="1:18" s="7" customFormat="1" ht="12.75" customHeight="1" x14ac:dyDescent="0.2">
      <c r="A74" s="91">
        <f t="shared" si="24"/>
        <v>20</v>
      </c>
      <c r="B74" s="92" t="s">
        <v>47</v>
      </c>
      <c r="C74" s="109" t="s">
        <v>112</v>
      </c>
      <c r="D74" s="113" t="s">
        <v>65</v>
      </c>
      <c r="E74" s="94">
        <v>1</v>
      </c>
      <c r="F74" s="95"/>
      <c r="G74" s="96"/>
      <c r="H74" s="97"/>
      <c r="I74" s="98"/>
      <c r="J74" s="99"/>
      <c r="K74" s="100">
        <f t="shared" si="26"/>
        <v>0</v>
      </c>
      <c r="L74" s="106">
        <f t="shared" si="19"/>
        <v>0</v>
      </c>
      <c r="M74" s="107">
        <f t="shared" si="20"/>
        <v>0</v>
      </c>
      <c r="N74" s="107">
        <f t="shared" si="21"/>
        <v>0</v>
      </c>
      <c r="O74" s="107">
        <f t="shared" si="22"/>
        <v>0</v>
      </c>
      <c r="P74" s="108">
        <f t="shared" si="23"/>
        <v>0</v>
      </c>
      <c r="Q74" s="79"/>
      <c r="R74" s="79"/>
    </row>
    <row r="75" spans="1:18" s="7" customFormat="1" ht="12.75" customHeight="1" x14ac:dyDescent="0.2">
      <c r="A75" s="91">
        <f t="shared" si="24"/>
        <v>21</v>
      </c>
      <c r="B75" s="92" t="s">
        <v>47</v>
      </c>
      <c r="C75" s="109" t="s">
        <v>113</v>
      </c>
      <c r="D75" s="113" t="s">
        <v>65</v>
      </c>
      <c r="E75" s="94">
        <v>5</v>
      </c>
      <c r="F75" s="95"/>
      <c r="G75" s="96"/>
      <c r="H75" s="97"/>
      <c r="I75" s="98"/>
      <c r="J75" s="99"/>
      <c r="K75" s="100">
        <f t="shared" si="26"/>
        <v>0</v>
      </c>
      <c r="L75" s="106">
        <f t="shared" si="19"/>
        <v>0</v>
      </c>
      <c r="M75" s="107">
        <f t="shared" si="20"/>
        <v>0</v>
      </c>
      <c r="N75" s="107">
        <f t="shared" si="21"/>
        <v>0</v>
      </c>
      <c r="O75" s="107">
        <f t="shared" si="22"/>
        <v>0</v>
      </c>
      <c r="P75" s="108">
        <f t="shared" si="23"/>
        <v>0</v>
      </c>
      <c r="Q75" s="79"/>
      <c r="R75" s="79"/>
    </row>
    <row r="76" spans="1:18" s="7" customFormat="1" ht="12.75" customHeight="1" x14ac:dyDescent="0.2">
      <c r="A76" s="91">
        <f t="shared" si="24"/>
        <v>22</v>
      </c>
      <c r="B76" s="92" t="s">
        <v>47</v>
      </c>
      <c r="C76" s="109" t="s">
        <v>114</v>
      </c>
      <c r="D76" s="113" t="s">
        <v>65</v>
      </c>
      <c r="E76" s="94">
        <v>1</v>
      </c>
      <c r="F76" s="95"/>
      <c r="G76" s="96"/>
      <c r="H76" s="97"/>
      <c r="I76" s="98"/>
      <c r="J76" s="99"/>
      <c r="K76" s="100">
        <f t="shared" si="26"/>
        <v>0</v>
      </c>
      <c r="L76" s="106">
        <f t="shared" si="19"/>
        <v>0</v>
      </c>
      <c r="M76" s="107">
        <f t="shared" si="20"/>
        <v>0</v>
      </c>
      <c r="N76" s="107">
        <f t="shared" si="21"/>
        <v>0</v>
      </c>
      <c r="O76" s="107">
        <f t="shared" si="22"/>
        <v>0</v>
      </c>
      <c r="P76" s="108">
        <f t="shared" si="23"/>
        <v>0</v>
      </c>
      <c r="Q76" s="79"/>
      <c r="R76" s="79"/>
    </row>
    <row r="77" spans="1:18" s="7" customFormat="1" ht="12.75" customHeight="1" x14ac:dyDescent="0.2">
      <c r="A77" s="91">
        <f t="shared" si="24"/>
        <v>23</v>
      </c>
      <c r="B77" s="92" t="s">
        <v>47</v>
      </c>
      <c r="C77" s="109" t="s">
        <v>115</v>
      </c>
      <c r="D77" s="113" t="s">
        <v>65</v>
      </c>
      <c r="E77" s="94">
        <v>3</v>
      </c>
      <c r="F77" s="95"/>
      <c r="G77" s="96"/>
      <c r="H77" s="97"/>
      <c r="I77" s="98"/>
      <c r="J77" s="99"/>
      <c r="K77" s="100">
        <f t="shared" si="26"/>
        <v>0</v>
      </c>
      <c r="L77" s="106">
        <f t="shared" si="19"/>
        <v>0</v>
      </c>
      <c r="M77" s="107">
        <f t="shared" si="20"/>
        <v>0</v>
      </c>
      <c r="N77" s="107">
        <f t="shared" si="21"/>
        <v>0</v>
      </c>
      <c r="O77" s="107">
        <f t="shared" si="22"/>
        <v>0</v>
      </c>
      <c r="P77" s="108">
        <f t="shared" si="23"/>
        <v>0</v>
      </c>
      <c r="Q77" s="79"/>
      <c r="R77" s="79"/>
    </row>
    <row r="78" spans="1:18" s="7" customFormat="1" ht="12.75" customHeight="1" x14ac:dyDescent="0.2">
      <c r="A78" s="91">
        <f t="shared" si="24"/>
        <v>24</v>
      </c>
      <c r="B78" s="92" t="s">
        <v>47</v>
      </c>
      <c r="C78" s="109" t="s">
        <v>116</v>
      </c>
      <c r="D78" s="113" t="s">
        <v>65</v>
      </c>
      <c r="E78" s="94">
        <v>1</v>
      </c>
      <c r="F78" s="95"/>
      <c r="G78" s="96"/>
      <c r="H78" s="97"/>
      <c r="I78" s="98"/>
      <c r="J78" s="99"/>
      <c r="K78" s="100">
        <f t="shared" si="26"/>
        <v>0</v>
      </c>
      <c r="L78" s="106">
        <f t="shared" si="19"/>
        <v>0</v>
      </c>
      <c r="M78" s="107">
        <f t="shared" si="20"/>
        <v>0</v>
      </c>
      <c r="N78" s="107">
        <f t="shared" si="21"/>
        <v>0</v>
      </c>
      <c r="O78" s="107">
        <f t="shared" si="22"/>
        <v>0</v>
      </c>
      <c r="P78" s="108">
        <f t="shared" si="23"/>
        <v>0</v>
      </c>
      <c r="Q78" s="79"/>
      <c r="R78" s="79"/>
    </row>
    <row r="79" spans="1:18" s="7" customFormat="1" ht="12.75" customHeight="1" x14ac:dyDescent="0.2">
      <c r="A79" s="91">
        <f t="shared" si="24"/>
        <v>25</v>
      </c>
      <c r="B79" s="92" t="s">
        <v>47</v>
      </c>
      <c r="C79" s="109" t="s">
        <v>117</v>
      </c>
      <c r="D79" s="113" t="s">
        <v>65</v>
      </c>
      <c r="E79" s="94">
        <v>4</v>
      </c>
      <c r="F79" s="95"/>
      <c r="G79" s="96"/>
      <c r="H79" s="97"/>
      <c r="I79" s="98"/>
      <c r="J79" s="99"/>
      <c r="K79" s="100">
        <f t="shared" si="26"/>
        <v>0</v>
      </c>
      <c r="L79" s="106">
        <f t="shared" si="19"/>
        <v>0</v>
      </c>
      <c r="M79" s="107">
        <f t="shared" si="20"/>
        <v>0</v>
      </c>
      <c r="N79" s="107">
        <f t="shared" si="21"/>
        <v>0</v>
      </c>
      <c r="O79" s="107">
        <f t="shared" si="22"/>
        <v>0</v>
      </c>
      <c r="P79" s="108">
        <f t="shared" si="23"/>
        <v>0</v>
      </c>
      <c r="Q79" s="79"/>
      <c r="R79" s="79"/>
    </row>
    <row r="80" spans="1:18" s="7" customFormat="1" ht="12.75" customHeight="1" x14ac:dyDescent="0.2">
      <c r="A80" s="91">
        <f t="shared" si="24"/>
        <v>26</v>
      </c>
      <c r="B80" s="92" t="s">
        <v>47</v>
      </c>
      <c r="C80" s="153" t="s">
        <v>118</v>
      </c>
      <c r="D80" s="113" t="s">
        <v>65</v>
      </c>
      <c r="E80" s="94">
        <v>19</v>
      </c>
      <c r="F80" s="95"/>
      <c r="G80" s="96"/>
      <c r="H80" s="97"/>
      <c r="I80" s="98"/>
      <c r="J80" s="99"/>
      <c r="K80" s="100">
        <f t="shared" si="26"/>
        <v>0</v>
      </c>
      <c r="L80" s="106">
        <f t="shared" si="19"/>
        <v>0</v>
      </c>
      <c r="M80" s="107">
        <f t="shared" si="20"/>
        <v>0</v>
      </c>
      <c r="N80" s="107">
        <f t="shared" si="21"/>
        <v>0</v>
      </c>
      <c r="O80" s="107">
        <f t="shared" si="22"/>
        <v>0</v>
      </c>
      <c r="P80" s="108">
        <f t="shared" si="23"/>
        <v>0</v>
      </c>
      <c r="Q80" s="79"/>
      <c r="R80" s="79"/>
    </row>
    <row r="81" spans="1:18" s="7" customFormat="1" ht="12.75" customHeight="1" x14ac:dyDescent="0.2">
      <c r="A81" s="91">
        <f t="shared" si="24"/>
        <v>27</v>
      </c>
      <c r="B81" s="92" t="s">
        <v>47</v>
      </c>
      <c r="C81" s="109" t="s">
        <v>119</v>
      </c>
      <c r="D81" s="113" t="s">
        <v>74</v>
      </c>
      <c r="E81" s="94">
        <v>1</v>
      </c>
      <c r="F81" s="95"/>
      <c r="G81" s="96"/>
      <c r="H81" s="97"/>
      <c r="I81" s="98"/>
      <c r="J81" s="99"/>
      <c r="K81" s="100">
        <f t="shared" si="26"/>
        <v>0</v>
      </c>
      <c r="L81" s="106">
        <f t="shared" si="19"/>
        <v>0</v>
      </c>
      <c r="M81" s="107">
        <f t="shared" si="20"/>
        <v>0</v>
      </c>
      <c r="N81" s="107">
        <f t="shared" si="21"/>
        <v>0</v>
      </c>
      <c r="O81" s="107">
        <f t="shared" si="22"/>
        <v>0</v>
      </c>
      <c r="P81" s="108">
        <f t="shared" si="23"/>
        <v>0</v>
      </c>
      <c r="Q81" s="79"/>
      <c r="R81" s="79"/>
    </row>
    <row r="82" spans="1:18" s="103" customFormat="1" ht="12.75" customHeight="1" x14ac:dyDescent="0.2">
      <c r="A82" s="91">
        <f t="shared" si="24"/>
        <v>28</v>
      </c>
      <c r="B82" s="92" t="s">
        <v>47</v>
      </c>
      <c r="C82" s="137" t="s">
        <v>120</v>
      </c>
      <c r="D82" s="94" t="s">
        <v>89</v>
      </c>
      <c r="E82" s="94">
        <v>1</v>
      </c>
      <c r="F82" s="95"/>
      <c r="G82" s="96"/>
      <c r="H82" s="154"/>
      <c r="I82" s="98"/>
      <c r="J82" s="99"/>
      <c r="K82" s="100">
        <f t="shared" si="26"/>
        <v>0</v>
      </c>
      <c r="L82" s="111">
        <f t="shared" si="19"/>
        <v>0</v>
      </c>
      <c r="M82" s="99">
        <f t="shared" si="20"/>
        <v>0</v>
      </c>
      <c r="N82" s="99">
        <f t="shared" si="21"/>
        <v>0</v>
      </c>
      <c r="O82" s="99">
        <f t="shared" si="22"/>
        <v>0</v>
      </c>
      <c r="P82" s="112">
        <f t="shared" si="23"/>
        <v>0</v>
      </c>
      <c r="Q82" s="102"/>
      <c r="R82" s="102"/>
    </row>
    <row r="83" spans="1:18" s="103" customFormat="1" ht="12.75" customHeight="1" x14ac:dyDescent="0.2">
      <c r="A83" s="91">
        <f t="shared" si="24"/>
        <v>29</v>
      </c>
      <c r="B83" s="92" t="s">
        <v>47</v>
      </c>
      <c r="C83" s="155" t="s">
        <v>88</v>
      </c>
      <c r="D83" s="151" t="s">
        <v>89</v>
      </c>
      <c r="E83" s="151">
        <v>1</v>
      </c>
      <c r="F83" s="156"/>
      <c r="G83" s="96"/>
      <c r="H83" s="154"/>
      <c r="I83" s="157"/>
      <c r="J83" s="99"/>
      <c r="K83" s="100">
        <f t="shared" si="26"/>
        <v>0</v>
      </c>
      <c r="L83" s="111">
        <f t="shared" si="19"/>
        <v>0</v>
      </c>
      <c r="M83" s="99">
        <f t="shared" si="20"/>
        <v>0</v>
      </c>
      <c r="N83" s="99">
        <f t="shared" si="21"/>
        <v>0</v>
      </c>
      <c r="O83" s="99">
        <f t="shared" si="22"/>
        <v>0</v>
      </c>
      <c r="P83" s="112">
        <f t="shared" si="23"/>
        <v>0</v>
      </c>
      <c r="Q83" s="102"/>
      <c r="R83" s="102"/>
    </row>
    <row r="84" spans="1:18" s="7" customFormat="1" ht="12" customHeight="1" x14ac:dyDescent="0.2">
      <c r="A84" s="115"/>
      <c r="B84" s="116"/>
      <c r="C84" s="117"/>
      <c r="D84" s="118"/>
      <c r="E84" s="119"/>
      <c r="F84" s="120"/>
      <c r="G84" s="120"/>
      <c r="H84" s="120"/>
      <c r="I84" s="119"/>
      <c r="J84" s="121"/>
      <c r="K84" s="122" t="s">
        <v>76</v>
      </c>
      <c r="L84" s="158">
        <f>SUM(L54:L83)</f>
        <v>0</v>
      </c>
      <c r="M84" s="159">
        <f>SUM(M54:M83)</f>
        <v>0</v>
      </c>
      <c r="N84" s="159">
        <f>SUM(N54:N83)</f>
        <v>0</v>
      </c>
      <c r="O84" s="159">
        <f>SUM(O54:O83)</f>
        <v>0</v>
      </c>
      <c r="P84" s="160">
        <f>SUM(M84:O84)</f>
        <v>0</v>
      </c>
      <c r="Q84" s="79"/>
      <c r="R84" s="79"/>
    </row>
    <row r="85" spans="1:18" s="79" customFormat="1" ht="11.25" customHeight="1" x14ac:dyDescent="0.2">
      <c r="A85" s="80"/>
      <c r="B85" s="81" t="s">
        <v>121</v>
      </c>
      <c r="C85" s="82" t="s">
        <v>122</v>
      </c>
      <c r="D85" s="83"/>
      <c r="E85" s="126"/>
      <c r="F85" s="127"/>
      <c r="G85" s="126"/>
      <c r="H85" s="128"/>
      <c r="I85" s="129"/>
      <c r="J85" s="129"/>
      <c r="K85" s="130"/>
      <c r="L85" s="131"/>
      <c r="M85" s="126"/>
      <c r="N85" s="126"/>
      <c r="O85" s="126"/>
      <c r="P85" s="132"/>
    </row>
    <row r="86" spans="1:18" s="103" customFormat="1" ht="12.75" customHeight="1" x14ac:dyDescent="0.25">
      <c r="A86" s="91">
        <v>1</v>
      </c>
      <c r="B86" s="92" t="s">
        <v>47</v>
      </c>
      <c r="C86" s="93" t="s">
        <v>123</v>
      </c>
      <c r="D86" s="92" t="s">
        <v>65</v>
      </c>
      <c r="E86" s="94">
        <v>1</v>
      </c>
      <c r="F86" s="95"/>
      <c r="G86" s="96"/>
      <c r="H86" s="97"/>
      <c r="I86" s="98"/>
      <c r="J86" s="99"/>
      <c r="K86" s="100">
        <f>H86+I86+J86</f>
        <v>0</v>
      </c>
      <c r="L86" s="101">
        <f t="shared" ref="L86:L97" si="27">ROUND(E86*F86,2)</f>
        <v>0</v>
      </c>
      <c r="M86" s="96">
        <f t="shared" ref="M86:M97" si="28">ROUND(E86*H86,2)</f>
        <v>0</v>
      </c>
      <c r="N86" s="96">
        <f t="shared" ref="N86:N97" si="29">ROUND(E86*I86,2)</f>
        <v>0</v>
      </c>
      <c r="O86" s="96">
        <f t="shared" ref="O86:O97" si="30">ROUND(E86*J86,2)</f>
        <v>0</v>
      </c>
      <c r="P86" s="100">
        <f t="shared" ref="P86:P97" si="31">SUM(M86:O86)</f>
        <v>0</v>
      </c>
      <c r="Q86" s="102"/>
      <c r="R86" s="102"/>
    </row>
    <row r="87" spans="1:18" s="103" customFormat="1" ht="12.75" customHeight="1" x14ac:dyDescent="0.25">
      <c r="A87" s="91">
        <f t="shared" ref="A87:A97" si="32">A86+1</f>
        <v>2</v>
      </c>
      <c r="B87" s="92" t="s">
        <v>47</v>
      </c>
      <c r="C87" s="93" t="s">
        <v>124</v>
      </c>
      <c r="D87" s="92" t="s">
        <v>62</v>
      </c>
      <c r="E87" s="94">
        <v>4</v>
      </c>
      <c r="F87" s="95"/>
      <c r="G87" s="96"/>
      <c r="H87" s="97"/>
      <c r="I87" s="98"/>
      <c r="J87" s="99"/>
      <c r="K87" s="100">
        <f>H87+I87+J87</f>
        <v>0</v>
      </c>
      <c r="L87" s="101">
        <f t="shared" si="27"/>
        <v>0</v>
      </c>
      <c r="M87" s="96">
        <f t="shared" si="28"/>
        <v>0</v>
      </c>
      <c r="N87" s="96">
        <f t="shared" si="29"/>
        <v>0</v>
      </c>
      <c r="O87" s="96">
        <f t="shared" si="30"/>
        <v>0</v>
      </c>
      <c r="P87" s="100">
        <f t="shared" si="31"/>
        <v>0</v>
      </c>
      <c r="Q87" s="102"/>
      <c r="R87" s="102"/>
    </row>
    <row r="88" spans="1:18" s="103" customFormat="1" ht="12.75" customHeight="1" x14ac:dyDescent="0.25">
      <c r="A88" s="91">
        <f t="shared" si="32"/>
        <v>3</v>
      </c>
      <c r="B88" s="92" t="s">
        <v>47</v>
      </c>
      <c r="C88" s="93" t="s">
        <v>125</v>
      </c>
      <c r="D88" s="92" t="s">
        <v>101</v>
      </c>
      <c r="E88" s="94">
        <v>2</v>
      </c>
      <c r="F88" s="95"/>
      <c r="G88" s="96"/>
      <c r="H88" s="97"/>
      <c r="I88" s="98"/>
      <c r="J88" s="99"/>
      <c r="K88" s="100">
        <f>H88+I88+J88</f>
        <v>0</v>
      </c>
      <c r="L88" s="101">
        <f t="shared" si="27"/>
        <v>0</v>
      </c>
      <c r="M88" s="96">
        <f t="shared" si="28"/>
        <v>0</v>
      </c>
      <c r="N88" s="96">
        <f t="shared" si="29"/>
        <v>0</v>
      </c>
      <c r="O88" s="96">
        <f t="shared" si="30"/>
        <v>0</v>
      </c>
      <c r="P88" s="100">
        <f t="shared" si="31"/>
        <v>0</v>
      </c>
      <c r="Q88" s="102"/>
      <c r="R88" s="102"/>
    </row>
    <row r="89" spans="1:18" s="103" customFormat="1" ht="12.75" customHeight="1" x14ac:dyDescent="0.25">
      <c r="A89" s="91">
        <f t="shared" si="32"/>
        <v>4</v>
      </c>
      <c r="B89" s="92" t="s">
        <v>47</v>
      </c>
      <c r="C89" s="137" t="s">
        <v>126</v>
      </c>
      <c r="D89" s="94" t="s">
        <v>62</v>
      </c>
      <c r="E89" s="138">
        <v>8.5</v>
      </c>
      <c r="F89" s="99"/>
      <c r="G89" s="96"/>
      <c r="H89" s="97"/>
      <c r="I89" s="140"/>
      <c r="J89" s="99"/>
      <c r="K89" s="100">
        <f>H89+I89+J89</f>
        <v>0</v>
      </c>
      <c r="L89" s="101">
        <f t="shared" si="27"/>
        <v>0</v>
      </c>
      <c r="M89" s="96">
        <f t="shared" si="28"/>
        <v>0</v>
      </c>
      <c r="N89" s="96">
        <f t="shared" si="29"/>
        <v>0</v>
      </c>
      <c r="O89" s="96">
        <f t="shared" si="30"/>
        <v>0</v>
      </c>
      <c r="P89" s="100">
        <f t="shared" si="31"/>
        <v>0</v>
      </c>
      <c r="Q89" s="102"/>
      <c r="R89" s="102"/>
    </row>
    <row r="90" spans="1:18" s="103" customFormat="1" ht="12.75" customHeight="1" x14ac:dyDescent="0.25">
      <c r="A90" s="91">
        <f t="shared" si="32"/>
        <v>5</v>
      </c>
      <c r="B90" s="92" t="s">
        <v>47</v>
      </c>
      <c r="C90" s="137" t="s">
        <v>127</v>
      </c>
      <c r="D90" s="94" t="s">
        <v>74</v>
      </c>
      <c r="E90" s="138">
        <v>1</v>
      </c>
      <c r="F90" s="99"/>
      <c r="G90" s="96"/>
      <c r="H90" s="97"/>
      <c r="I90" s="140"/>
      <c r="J90" s="99"/>
      <c r="K90" s="100">
        <f t="shared" ref="K90:K97" si="33">H90+I90+J90</f>
        <v>0</v>
      </c>
      <c r="L90" s="101">
        <f t="shared" si="27"/>
        <v>0</v>
      </c>
      <c r="M90" s="96">
        <f t="shared" si="28"/>
        <v>0</v>
      </c>
      <c r="N90" s="96">
        <f t="shared" si="29"/>
        <v>0</v>
      </c>
      <c r="O90" s="96">
        <f t="shared" si="30"/>
        <v>0</v>
      </c>
      <c r="P90" s="100">
        <f t="shared" si="31"/>
        <v>0</v>
      </c>
      <c r="Q90" s="102"/>
      <c r="R90" s="102"/>
    </row>
    <row r="91" spans="1:18" s="103" customFormat="1" ht="12.75" customHeight="1" x14ac:dyDescent="0.25">
      <c r="A91" s="91">
        <f t="shared" si="32"/>
        <v>6</v>
      </c>
      <c r="B91" s="92" t="s">
        <v>47</v>
      </c>
      <c r="C91" s="161" t="s">
        <v>128</v>
      </c>
      <c r="D91" s="162" t="s">
        <v>65</v>
      </c>
      <c r="E91" s="162">
        <v>2</v>
      </c>
      <c r="F91" s="163"/>
      <c r="G91" s="96"/>
      <c r="H91" s="97"/>
      <c r="I91" s="139"/>
      <c r="J91" s="99"/>
      <c r="K91" s="100">
        <f t="shared" si="33"/>
        <v>0</v>
      </c>
      <c r="L91" s="101">
        <f t="shared" si="27"/>
        <v>0</v>
      </c>
      <c r="M91" s="96">
        <f t="shared" si="28"/>
        <v>0</v>
      </c>
      <c r="N91" s="96">
        <f t="shared" si="29"/>
        <v>0</v>
      </c>
      <c r="O91" s="96">
        <f t="shared" si="30"/>
        <v>0</v>
      </c>
      <c r="P91" s="100">
        <f t="shared" si="31"/>
        <v>0</v>
      </c>
      <c r="Q91" s="102"/>
      <c r="R91" s="102"/>
    </row>
    <row r="92" spans="1:18" s="103" customFormat="1" ht="12.75" customHeight="1" x14ac:dyDescent="0.25">
      <c r="A92" s="91">
        <f t="shared" si="32"/>
        <v>7</v>
      </c>
      <c r="B92" s="92" t="s">
        <v>47</v>
      </c>
      <c r="C92" s="137" t="s">
        <v>129</v>
      </c>
      <c r="D92" s="94" t="s">
        <v>65</v>
      </c>
      <c r="E92" s="94">
        <v>1</v>
      </c>
      <c r="F92" s="136"/>
      <c r="G92" s="96"/>
      <c r="H92" s="97"/>
      <c r="I92" s="99"/>
      <c r="J92" s="99"/>
      <c r="K92" s="100">
        <f t="shared" si="33"/>
        <v>0</v>
      </c>
      <c r="L92" s="101">
        <f t="shared" si="27"/>
        <v>0</v>
      </c>
      <c r="M92" s="96">
        <f t="shared" si="28"/>
        <v>0</v>
      </c>
      <c r="N92" s="96">
        <f t="shared" si="29"/>
        <v>0</v>
      </c>
      <c r="O92" s="96">
        <f t="shared" si="30"/>
        <v>0</v>
      </c>
      <c r="P92" s="100">
        <f t="shared" si="31"/>
        <v>0</v>
      </c>
      <c r="Q92" s="102"/>
      <c r="R92" s="102"/>
    </row>
    <row r="93" spans="1:18" s="103" customFormat="1" ht="12.75" customHeight="1" x14ac:dyDescent="0.25">
      <c r="A93" s="91">
        <f t="shared" si="32"/>
        <v>8</v>
      </c>
      <c r="B93" s="92" t="s">
        <v>47</v>
      </c>
      <c r="C93" s="137" t="s">
        <v>130</v>
      </c>
      <c r="D93" s="94" t="s">
        <v>65</v>
      </c>
      <c r="E93" s="94">
        <v>1</v>
      </c>
      <c r="F93" s="136"/>
      <c r="G93" s="96"/>
      <c r="H93" s="136"/>
      <c r="I93" s="99"/>
      <c r="J93" s="99"/>
      <c r="K93" s="100">
        <f t="shared" si="33"/>
        <v>0</v>
      </c>
      <c r="L93" s="101">
        <f t="shared" si="27"/>
        <v>0</v>
      </c>
      <c r="M93" s="96">
        <f t="shared" si="28"/>
        <v>0</v>
      </c>
      <c r="N93" s="96">
        <f t="shared" si="29"/>
        <v>0</v>
      </c>
      <c r="O93" s="96">
        <f t="shared" si="30"/>
        <v>0</v>
      </c>
      <c r="P93" s="100">
        <f t="shared" si="31"/>
        <v>0</v>
      </c>
      <c r="Q93" s="102"/>
      <c r="R93" s="102"/>
    </row>
    <row r="94" spans="1:18" s="103" customFormat="1" ht="12.75" customHeight="1" x14ac:dyDescent="0.25">
      <c r="A94" s="91">
        <f t="shared" si="32"/>
        <v>9</v>
      </c>
      <c r="B94" s="92" t="s">
        <v>47</v>
      </c>
      <c r="C94" s="110" t="s">
        <v>131</v>
      </c>
      <c r="D94" s="98" t="s">
        <v>65</v>
      </c>
      <c r="E94" s="94">
        <v>1</v>
      </c>
      <c r="F94" s="95"/>
      <c r="G94" s="96"/>
      <c r="H94" s="97"/>
      <c r="I94" s="98"/>
      <c r="J94" s="99"/>
      <c r="K94" s="100">
        <f t="shared" si="33"/>
        <v>0</v>
      </c>
      <c r="L94" s="111">
        <f t="shared" si="27"/>
        <v>0</v>
      </c>
      <c r="M94" s="99">
        <f t="shared" si="28"/>
        <v>0</v>
      </c>
      <c r="N94" s="99">
        <f t="shared" si="29"/>
        <v>0</v>
      </c>
      <c r="O94" s="99">
        <f t="shared" si="30"/>
        <v>0</v>
      </c>
      <c r="P94" s="112">
        <f t="shared" si="31"/>
        <v>0</v>
      </c>
      <c r="Q94" s="102"/>
      <c r="R94" s="102"/>
    </row>
    <row r="95" spans="1:18" s="103" customFormat="1" ht="13.5" customHeight="1" x14ac:dyDescent="0.25">
      <c r="A95" s="91">
        <f t="shared" si="32"/>
        <v>10</v>
      </c>
      <c r="B95" s="92" t="s">
        <v>47</v>
      </c>
      <c r="C95" s="137" t="s">
        <v>132</v>
      </c>
      <c r="D95" s="94" t="s">
        <v>65</v>
      </c>
      <c r="E95" s="94">
        <v>1</v>
      </c>
      <c r="F95" s="136"/>
      <c r="G95" s="96"/>
      <c r="H95" s="136"/>
      <c r="I95" s="99"/>
      <c r="J95" s="99"/>
      <c r="K95" s="100">
        <f t="shared" si="33"/>
        <v>0</v>
      </c>
      <c r="L95" s="111">
        <f t="shared" si="27"/>
        <v>0</v>
      </c>
      <c r="M95" s="99">
        <f t="shared" si="28"/>
        <v>0</v>
      </c>
      <c r="N95" s="99">
        <f t="shared" si="29"/>
        <v>0</v>
      </c>
      <c r="O95" s="99">
        <f t="shared" si="30"/>
        <v>0</v>
      </c>
      <c r="P95" s="112">
        <f t="shared" si="31"/>
        <v>0</v>
      </c>
      <c r="Q95" s="102"/>
      <c r="R95" s="102"/>
    </row>
    <row r="96" spans="1:18" s="103" customFormat="1" ht="12.75" customHeight="1" x14ac:dyDescent="0.25">
      <c r="A96" s="91">
        <f t="shared" si="32"/>
        <v>11</v>
      </c>
      <c r="B96" s="92" t="s">
        <v>47</v>
      </c>
      <c r="C96" s="137" t="s">
        <v>133</v>
      </c>
      <c r="D96" s="94" t="s">
        <v>65</v>
      </c>
      <c r="E96" s="94">
        <v>1</v>
      </c>
      <c r="F96" s="136"/>
      <c r="G96" s="96"/>
      <c r="H96" s="136"/>
      <c r="I96" s="99"/>
      <c r="J96" s="99"/>
      <c r="K96" s="100">
        <f t="shared" si="33"/>
        <v>0</v>
      </c>
      <c r="L96" s="111">
        <f t="shared" si="27"/>
        <v>0</v>
      </c>
      <c r="M96" s="99">
        <f t="shared" si="28"/>
        <v>0</v>
      </c>
      <c r="N96" s="99">
        <f t="shared" si="29"/>
        <v>0</v>
      </c>
      <c r="O96" s="99">
        <f t="shared" si="30"/>
        <v>0</v>
      </c>
      <c r="P96" s="112">
        <f t="shared" si="31"/>
        <v>0</v>
      </c>
      <c r="Q96" s="102"/>
      <c r="R96" s="102"/>
    </row>
    <row r="97" spans="1:18" s="103" customFormat="1" ht="12.75" customHeight="1" x14ac:dyDescent="0.25">
      <c r="A97" s="91">
        <f t="shared" si="32"/>
        <v>12</v>
      </c>
      <c r="B97" s="92" t="s">
        <v>47</v>
      </c>
      <c r="C97" s="137" t="s">
        <v>88</v>
      </c>
      <c r="D97" s="94" t="s">
        <v>89</v>
      </c>
      <c r="E97" s="94">
        <v>1</v>
      </c>
      <c r="F97" s="95"/>
      <c r="G97" s="96"/>
      <c r="H97" s="97"/>
      <c r="I97" s="98"/>
      <c r="J97" s="99"/>
      <c r="K97" s="100">
        <f t="shared" si="33"/>
        <v>0</v>
      </c>
      <c r="L97" s="111">
        <f t="shared" si="27"/>
        <v>0</v>
      </c>
      <c r="M97" s="99">
        <f t="shared" si="28"/>
        <v>0</v>
      </c>
      <c r="N97" s="99">
        <f t="shared" si="29"/>
        <v>0</v>
      </c>
      <c r="O97" s="99">
        <f t="shared" si="30"/>
        <v>0</v>
      </c>
      <c r="P97" s="112">
        <f t="shared" si="31"/>
        <v>0</v>
      </c>
      <c r="Q97" s="102"/>
      <c r="R97" s="102"/>
    </row>
    <row r="98" spans="1:18" s="7" customFormat="1" ht="12" customHeight="1" x14ac:dyDescent="0.2">
      <c r="A98" s="115"/>
      <c r="B98" s="116"/>
      <c r="C98" s="117"/>
      <c r="D98" s="118"/>
      <c r="E98" s="119"/>
      <c r="F98" s="120"/>
      <c r="G98" s="120"/>
      <c r="H98" s="120"/>
      <c r="I98" s="119"/>
      <c r="J98" s="121"/>
      <c r="K98" s="122" t="s">
        <v>76</v>
      </c>
      <c r="L98" s="123">
        <f>SUM(L85:L97)</f>
        <v>0</v>
      </c>
      <c r="M98" s="124">
        <f>SUM(M85:M97)</f>
        <v>0</v>
      </c>
      <c r="N98" s="124">
        <f>SUM(N85:N97)</f>
        <v>0</v>
      </c>
      <c r="O98" s="124">
        <f>SUM(O85:O97)</f>
        <v>0</v>
      </c>
      <c r="P98" s="125">
        <f>SUM(M98:O98)</f>
        <v>0</v>
      </c>
      <c r="Q98" s="79"/>
      <c r="R98" s="79"/>
    </row>
    <row r="99" spans="1:18" s="79" customFormat="1" ht="11.25" customHeight="1" x14ac:dyDescent="0.2">
      <c r="A99" s="80"/>
      <c r="B99" s="81" t="s">
        <v>134</v>
      </c>
      <c r="C99" s="82" t="s">
        <v>135</v>
      </c>
      <c r="D99" s="83"/>
      <c r="E99" s="126"/>
      <c r="F99" s="127"/>
      <c r="G99" s="126"/>
      <c r="H99" s="128"/>
      <c r="I99" s="129"/>
      <c r="J99" s="129"/>
      <c r="K99" s="130"/>
      <c r="L99" s="131"/>
      <c r="M99" s="126"/>
      <c r="N99" s="126"/>
      <c r="O99" s="126"/>
      <c r="P99" s="132"/>
    </row>
    <row r="100" spans="1:18" s="103" customFormat="1" ht="24.75" customHeight="1" x14ac:dyDescent="0.25">
      <c r="A100" s="91">
        <v>1</v>
      </c>
      <c r="B100" s="92" t="s">
        <v>47</v>
      </c>
      <c r="C100" s="164" t="s">
        <v>136</v>
      </c>
      <c r="D100" s="165" t="s">
        <v>65</v>
      </c>
      <c r="E100" s="165">
        <v>1</v>
      </c>
      <c r="F100" s="166"/>
      <c r="G100" s="96"/>
      <c r="H100" s="99"/>
      <c r="I100" s="166"/>
      <c r="J100" s="99"/>
      <c r="K100" s="100">
        <f>H100+I100+J100</f>
        <v>0</v>
      </c>
      <c r="L100" s="101">
        <f t="shared" ref="L100:L110" si="34">ROUND(E100*F100,2)</f>
        <v>0</v>
      </c>
      <c r="M100" s="96">
        <f t="shared" ref="M100:M110" si="35">ROUND(E100*H100,2)</f>
        <v>0</v>
      </c>
      <c r="N100" s="96">
        <f t="shared" ref="N100:N110" si="36">ROUND(E100*I100,2)</f>
        <v>0</v>
      </c>
      <c r="O100" s="96">
        <f t="shared" ref="O100:O110" si="37">ROUND(E100*J100,2)</f>
        <v>0</v>
      </c>
      <c r="P100" s="100">
        <f t="shared" ref="P100:P110" si="38">SUM(M100:O100)</f>
        <v>0</v>
      </c>
      <c r="Q100" s="102"/>
      <c r="R100" s="102"/>
    </row>
    <row r="101" spans="1:18" s="103" customFormat="1" ht="12.75" customHeight="1" x14ac:dyDescent="0.25">
      <c r="A101" s="91">
        <f t="shared" ref="A101:A110" si="39">A100+1</f>
        <v>2</v>
      </c>
      <c r="B101" s="92" t="s">
        <v>47</v>
      </c>
      <c r="C101" s="164" t="s">
        <v>137</v>
      </c>
      <c r="D101" s="165" t="s">
        <v>65</v>
      </c>
      <c r="E101" s="165">
        <v>1</v>
      </c>
      <c r="F101" s="166"/>
      <c r="G101" s="96"/>
      <c r="H101" s="99"/>
      <c r="I101" s="166"/>
      <c r="J101" s="99"/>
      <c r="K101" s="100">
        <f>H101+I101+J101</f>
        <v>0</v>
      </c>
      <c r="L101" s="101">
        <f t="shared" si="34"/>
        <v>0</v>
      </c>
      <c r="M101" s="96">
        <f t="shared" si="35"/>
        <v>0</v>
      </c>
      <c r="N101" s="96">
        <f t="shared" si="36"/>
        <v>0</v>
      </c>
      <c r="O101" s="96">
        <f t="shared" si="37"/>
        <v>0</v>
      </c>
      <c r="P101" s="100">
        <f t="shared" si="38"/>
        <v>0</v>
      </c>
      <c r="Q101" s="102"/>
      <c r="R101" s="102"/>
    </row>
    <row r="102" spans="1:18" s="103" customFormat="1" ht="12.75" customHeight="1" x14ac:dyDescent="0.25">
      <c r="A102" s="91">
        <f t="shared" si="39"/>
        <v>3</v>
      </c>
      <c r="B102" s="92" t="s">
        <v>47</v>
      </c>
      <c r="C102" s="164" t="s">
        <v>138</v>
      </c>
      <c r="D102" s="165" t="s">
        <v>62</v>
      </c>
      <c r="E102" s="165">
        <v>8</v>
      </c>
      <c r="F102" s="166"/>
      <c r="G102" s="96"/>
      <c r="H102" s="99"/>
      <c r="I102" s="166"/>
      <c r="J102" s="99"/>
      <c r="K102" s="100">
        <f>H102+I102+J102</f>
        <v>0</v>
      </c>
      <c r="L102" s="101">
        <f t="shared" si="34"/>
        <v>0</v>
      </c>
      <c r="M102" s="96">
        <f t="shared" si="35"/>
        <v>0</v>
      </c>
      <c r="N102" s="96">
        <f t="shared" si="36"/>
        <v>0</v>
      </c>
      <c r="O102" s="96">
        <f t="shared" si="37"/>
        <v>0</v>
      </c>
      <c r="P102" s="100">
        <f t="shared" si="38"/>
        <v>0</v>
      </c>
      <c r="Q102" s="102"/>
      <c r="R102" s="102"/>
    </row>
    <row r="103" spans="1:18" s="103" customFormat="1" ht="12.75" customHeight="1" x14ac:dyDescent="0.25">
      <c r="A103" s="91">
        <f t="shared" si="39"/>
        <v>4</v>
      </c>
      <c r="B103" s="92" t="s">
        <v>47</v>
      </c>
      <c r="C103" s="167" t="s">
        <v>139</v>
      </c>
      <c r="D103" s="165" t="s">
        <v>65</v>
      </c>
      <c r="E103" s="165">
        <v>4</v>
      </c>
      <c r="F103" s="166"/>
      <c r="G103" s="96"/>
      <c r="H103" s="99"/>
      <c r="I103" s="166"/>
      <c r="J103" s="99"/>
      <c r="K103" s="100">
        <f t="shared" ref="K103:K110" si="40">H103+I103+J103</f>
        <v>0</v>
      </c>
      <c r="L103" s="101">
        <f t="shared" si="34"/>
        <v>0</v>
      </c>
      <c r="M103" s="96">
        <f t="shared" si="35"/>
        <v>0</v>
      </c>
      <c r="N103" s="96">
        <f t="shared" si="36"/>
        <v>0</v>
      </c>
      <c r="O103" s="96">
        <f t="shared" si="37"/>
        <v>0</v>
      </c>
      <c r="P103" s="100">
        <f t="shared" si="38"/>
        <v>0</v>
      </c>
      <c r="Q103" s="102"/>
      <c r="R103" s="102"/>
    </row>
    <row r="104" spans="1:18" s="103" customFormat="1" ht="12.75" customHeight="1" x14ac:dyDescent="0.2">
      <c r="A104" s="91">
        <f t="shared" si="39"/>
        <v>5</v>
      </c>
      <c r="B104" s="92" t="s">
        <v>47</v>
      </c>
      <c r="C104" s="155" t="s">
        <v>140</v>
      </c>
      <c r="D104" s="151" t="s">
        <v>65</v>
      </c>
      <c r="E104" s="151">
        <v>4</v>
      </c>
      <c r="F104" s="168"/>
      <c r="G104" s="96"/>
      <c r="H104" s="154"/>
      <c r="I104" s="157"/>
      <c r="J104" s="99"/>
      <c r="K104" s="100">
        <f t="shared" si="40"/>
        <v>0</v>
      </c>
      <c r="L104" s="101">
        <f t="shared" si="34"/>
        <v>0</v>
      </c>
      <c r="M104" s="96">
        <f t="shared" si="35"/>
        <v>0</v>
      </c>
      <c r="N104" s="96">
        <f t="shared" si="36"/>
        <v>0</v>
      </c>
      <c r="O104" s="96">
        <f t="shared" si="37"/>
        <v>0</v>
      </c>
      <c r="P104" s="100">
        <f t="shared" si="38"/>
        <v>0</v>
      </c>
      <c r="Q104" s="102"/>
      <c r="R104" s="102"/>
    </row>
    <row r="105" spans="1:18" s="103" customFormat="1" ht="12.75" customHeight="1" x14ac:dyDescent="0.2">
      <c r="A105" s="91">
        <f t="shared" si="39"/>
        <v>6</v>
      </c>
      <c r="B105" s="92" t="s">
        <v>47</v>
      </c>
      <c r="C105" s="155" t="s">
        <v>141</v>
      </c>
      <c r="D105" s="151" t="s">
        <v>65</v>
      </c>
      <c r="E105" s="151">
        <v>1</v>
      </c>
      <c r="F105" s="168"/>
      <c r="G105" s="96"/>
      <c r="H105" s="154"/>
      <c r="I105" s="157"/>
      <c r="J105" s="99"/>
      <c r="K105" s="100">
        <f t="shared" si="40"/>
        <v>0</v>
      </c>
      <c r="L105" s="101">
        <f t="shared" si="34"/>
        <v>0</v>
      </c>
      <c r="M105" s="96">
        <f t="shared" si="35"/>
        <v>0</v>
      </c>
      <c r="N105" s="96">
        <f t="shared" si="36"/>
        <v>0</v>
      </c>
      <c r="O105" s="96">
        <f t="shared" si="37"/>
        <v>0</v>
      </c>
      <c r="P105" s="100">
        <f t="shared" si="38"/>
        <v>0</v>
      </c>
      <c r="Q105" s="102"/>
      <c r="R105" s="102"/>
    </row>
    <row r="106" spans="1:18" s="103" customFormat="1" ht="12.75" customHeight="1" x14ac:dyDescent="0.2">
      <c r="A106" s="91">
        <f t="shared" si="39"/>
        <v>7</v>
      </c>
      <c r="B106" s="92" t="s">
        <v>47</v>
      </c>
      <c r="C106" s="155" t="s">
        <v>142</v>
      </c>
      <c r="D106" s="151" t="s">
        <v>65</v>
      </c>
      <c r="E106" s="151">
        <v>4</v>
      </c>
      <c r="F106" s="168"/>
      <c r="G106" s="96"/>
      <c r="H106" s="154"/>
      <c r="I106" s="157"/>
      <c r="J106" s="99"/>
      <c r="K106" s="100">
        <f t="shared" si="40"/>
        <v>0</v>
      </c>
      <c r="L106" s="111">
        <f t="shared" si="34"/>
        <v>0</v>
      </c>
      <c r="M106" s="99">
        <f t="shared" si="35"/>
        <v>0</v>
      </c>
      <c r="N106" s="99">
        <f t="shared" si="36"/>
        <v>0</v>
      </c>
      <c r="O106" s="99">
        <f t="shared" si="37"/>
        <v>0</v>
      </c>
      <c r="P106" s="112">
        <f t="shared" si="38"/>
        <v>0</v>
      </c>
      <c r="Q106" s="102"/>
      <c r="R106" s="102"/>
    </row>
    <row r="107" spans="1:18" s="103" customFormat="1" ht="12.75" customHeight="1" x14ac:dyDescent="0.2">
      <c r="A107" s="91">
        <f t="shared" si="39"/>
        <v>8</v>
      </c>
      <c r="B107" s="92" t="s">
        <v>47</v>
      </c>
      <c r="C107" s="155" t="s">
        <v>143</v>
      </c>
      <c r="D107" s="151" t="s">
        <v>65</v>
      </c>
      <c r="E107" s="151">
        <v>1</v>
      </c>
      <c r="F107" s="168"/>
      <c r="G107" s="96"/>
      <c r="H107" s="154"/>
      <c r="I107" s="169"/>
      <c r="J107" s="99"/>
      <c r="K107" s="100">
        <f t="shared" si="40"/>
        <v>0</v>
      </c>
      <c r="L107" s="111">
        <f t="shared" si="34"/>
        <v>0</v>
      </c>
      <c r="M107" s="99">
        <f t="shared" si="35"/>
        <v>0</v>
      </c>
      <c r="N107" s="99">
        <f t="shared" si="36"/>
        <v>0</v>
      </c>
      <c r="O107" s="99">
        <f t="shared" si="37"/>
        <v>0</v>
      </c>
      <c r="P107" s="112">
        <f t="shared" si="38"/>
        <v>0</v>
      </c>
      <c r="Q107" s="102"/>
      <c r="R107" s="102"/>
    </row>
    <row r="108" spans="1:18" s="103" customFormat="1" ht="12.75" customHeight="1" x14ac:dyDescent="0.2">
      <c r="A108" s="91">
        <f t="shared" si="39"/>
        <v>9</v>
      </c>
      <c r="B108" s="92" t="s">
        <v>47</v>
      </c>
      <c r="C108" s="110" t="s">
        <v>144</v>
      </c>
      <c r="D108" s="98" t="s">
        <v>65</v>
      </c>
      <c r="E108" s="94">
        <v>4</v>
      </c>
      <c r="F108" s="95"/>
      <c r="G108" s="96"/>
      <c r="H108" s="154"/>
      <c r="I108" s="98"/>
      <c r="J108" s="99"/>
      <c r="K108" s="100">
        <f t="shared" si="40"/>
        <v>0</v>
      </c>
      <c r="L108" s="111">
        <f t="shared" si="34"/>
        <v>0</v>
      </c>
      <c r="M108" s="99">
        <f t="shared" si="35"/>
        <v>0</v>
      </c>
      <c r="N108" s="99">
        <f t="shared" si="36"/>
        <v>0</v>
      </c>
      <c r="O108" s="99">
        <f t="shared" si="37"/>
        <v>0</v>
      </c>
      <c r="P108" s="112">
        <f t="shared" si="38"/>
        <v>0</v>
      </c>
      <c r="Q108" s="102"/>
      <c r="R108" s="102"/>
    </row>
    <row r="109" spans="1:18" s="103" customFormat="1" ht="12.75" customHeight="1" x14ac:dyDescent="0.2">
      <c r="A109" s="91">
        <f t="shared" si="39"/>
        <v>10</v>
      </c>
      <c r="B109" s="92" t="s">
        <v>47</v>
      </c>
      <c r="C109" s="137" t="s">
        <v>145</v>
      </c>
      <c r="D109" s="94" t="s">
        <v>89</v>
      </c>
      <c r="E109" s="94">
        <v>1</v>
      </c>
      <c r="F109" s="95"/>
      <c r="G109" s="96"/>
      <c r="H109" s="154"/>
      <c r="I109" s="98"/>
      <c r="J109" s="99"/>
      <c r="K109" s="100">
        <f t="shared" si="40"/>
        <v>0</v>
      </c>
      <c r="L109" s="111">
        <f t="shared" si="34"/>
        <v>0</v>
      </c>
      <c r="M109" s="99">
        <f t="shared" si="35"/>
        <v>0</v>
      </c>
      <c r="N109" s="99">
        <f t="shared" si="36"/>
        <v>0</v>
      </c>
      <c r="O109" s="99">
        <f t="shared" si="37"/>
        <v>0</v>
      </c>
      <c r="P109" s="112">
        <f t="shared" si="38"/>
        <v>0</v>
      </c>
      <c r="Q109" s="102"/>
      <c r="R109" s="102"/>
    </row>
    <row r="110" spans="1:18" s="103" customFormat="1" ht="12.75" customHeight="1" x14ac:dyDescent="0.2">
      <c r="A110" s="91">
        <f t="shared" si="39"/>
        <v>11</v>
      </c>
      <c r="B110" s="92" t="s">
        <v>47</v>
      </c>
      <c r="C110" s="155" t="s">
        <v>88</v>
      </c>
      <c r="D110" s="151" t="s">
        <v>89</v>
      </c>
      <c r="E110" s="151">
        <v>1</v>
      </c>
      <c r="F110" s="156"/>
      <c r="G110" s="96"/>
      <c r="H110" s="154"/>
      <c r="I110" s="157"/>
      <c r="J110" s="99"/>
      <c r="K110" s="100">
        <f t="shared" si="40"/>
        <v>0</v>
      </c>
      <c r="L110" s="111">
        <f t="shared" si="34"/>
        <v>0</v>
      </c>
      <c r="M110" s="99">
        <f t="shared" si="35"/>
        <v>0</v>
      </c>
      <c r="N110" s="99">
        <f t="shared" si="36"/>
        <v>0</v>
      </c>
      <c r="O110" s="99">
        <f t="shared" si="37"/>
        <v>0</v>
      </c>
      <c r="P110" s="112">
        <f t="shared" si="38"/>
        <v>0</v>
      </c>
      <c r="Q110" s="102"/>
      <c r="R110" s="102"/>
    </row>
    <row r="111" spans="1:18" s="7" customFormat="1" ht="12" customHeight="1" x14ac:dyDescent="0.2">
      <c r="A111" s="115"/>
      <c r="B111" s="116"/>
      <c r="C111" s="117"/>
      <c r="D111" s="118"/>
      <c r="E111" s="119"/>
      <c r="F111" s="120"/>
      <c r="G111" s="120"/>
      <c r="H111" s="120"/>
      <c r="I111" s="119"/>
      <c r="J111" s="121"/>
      <c r="K111" s="122" t="s">
        <v>76</v>
      </c>
      <c r="L111" s="158">
        <f>SUM(L99:L110)</f>
        <v>0</v>
      </c>
      <c r="M111" s="159">
        <f>SUM(M99:M110)</f>
        <v>0</v>
      </c>
      <c r="N111" s="159">
        <f>SUM(N99:N110)</f>
        <v>0</v>
      </c>
      <c r="O111" s="159">
        <f>SUM(O99:O110)</f>
        <v>0</v>
      </c>
      <c r="P111" s="160">
        <f>SUM(M111:O111)</f>
        <v>0</v>
      </c>
      <c r="Q111" s="79"/>
      <c r="R111" s="79"/>
    </row>
    <row r="112" spans="1:18" s="7" customFormat="1" ht="12" customHeight="1" thickBot="1" x14ac:dyDescent="0.25">
      <c r="A112" s="170"/>
      <c r="B112" s="171"/>
      <c r="C112" s="172"/>
      <c r="D112" s="173"/>
      <c r="E112" s="171"/>
      <c r="F112" s="174"/>
      <c r="G112" s="175"/>
      <c r="H112" s="175"/>
      <c r="I112" s="173"/>
      <c r="J112" s="176"/>
      <c r="K112" s="176"/>
      <c r="L112" s="174"/>
      <c r="M112" s="174"/>
      <c r="N112" s="174"/>
      <c r="O112" s="174"/>
      <c r="P112" s="177">
        <f>SUM(M112:O112)</f>
        <v>0</v>
      </c>
      <c r="Q112" s="79"/>
      <c r="R112" s="79"/>
    </row>
    <row r="113" spans="1:18" s="7" customFormat="1" ht="11.25" customHeight="1" x14ac:dyDescent="0.2">
      <c r="A113" s="178"/>
      <c r="B113" s="179"/>
      <c r="C113" s="180"/>
      <c r="D113" s="179"/>
      <c r="E113" s="181"/>
      <c r="F113" s="181"/>
      <c r="G113" s="181"/>
      <c r="H113" s="182"/>
      <c r="I113" s="182"/>
      <c r="J113" s="180" t="s">
        <v>146</v>
      </c>
      <c r="K113" s="179" t="s">
        <v>147</v>
      </c>
      <c r="L113" s="183">
        <f>SUM(L17:L112)/2</f>
        <v>0</v>
      </c>
      <c r="M113" s="184">
        <f>SUM(M17:M112)/2</f>
        <v>0</v>
      </c>
      <c r="N113" s="184">
        <f>SUM(N17:N112)/2</f>
        <v>0</v>
      </c>
      <c r="O113" s="184">
        <f>SUM(O17:O112)/2</f>
        <v>0</v>
      </c>
      <c r="P113" s="185">
        <f>SUM(P17:P112)/2</f>
        <v>0</v>
      </c>
      <c r="Q113" s="186"/>
      <c r="R113" s="187"/>
    </row>
    <row r="114" spans="1:18" s="7" customFormat="1" ht="11.25" customHeight="1" x14ac:dyDescent="0.2">
      <c r="A114" s="188"/>
      <c r="B114" s="189"/>
      <c r="C114" s="190"/>
      <c r="D114" s="189"/>
      <c r="E114" s="191"/>
      <c r="F114" s="191"/>
      <c r="G114" s="191"/>
      <c r="H114" s="192"/>
      <c r="I114" s="193" t="s">
        <v>148</v>
      </c>
      <c r="J114" s="194"/>
      <c r="K114" s="189" t="s">
        <v>147</v>
      </c>
      <c r="L114" s="195"/>
      <c r="M114" s="196"/>
      <c r="N114" s="197">
        <f>ROUND(N113*J114,2)</f>
        <v>0</v>
      </c>
      <c r="O114" s="197">
        <f>ROUND(O113*J114,2)</f>
        <v>0</v>
      </c>
      <c r="P114" s="198">
        <f>N114+O114</f>
        <v>0</v>
      </c>
      <c r="Q114" s="186"/>
    </row>
    <row r="115" spans="1:18" s="7" customFormat="1" ht="11.25" customHeight="1" x14ac:dyDescent="0.2">
      <c r="A115" s="199"/>
      <c r="B115" s="200"/>
      <c r="C115" s="201"/>
      <c r="D115" s="200"/>
      <c r="E115" s="202"/>
      <c r="F115" s="202"/>
      <c r="G115" s="202"/>
      <c r="H115" s="203"/>
      <c r="I115" s="203"/>
      <c r="J115" s="201" t="s">
        <v>146</v>
      </c>
      <c r="K115" s="200" t="s">
        <v>147</v>
      </c>
      <c r="L115" s="204">
        <f>P113+P114</f>
        <v>0</v>
      </c>
      <c r="M115" s="205"/>
      <c r="N115" s="205"/>
      <c r="O115" s="205"/>
      <c r="P115" s="206"/>
      <c r="Q115" s="186"/>
    </row>
    <row r="116" spans="1:18" s="7" customFormat="1" ht="11.25" customHeight="1" x14ac:dyDescent="0.2">
      <c r="A116" s="207"/>
      <c r="B116" s="208"/>
      <c r="C116" s="209"/>
      <c r="D116" s="208"/>
      <c r="E116" s="210"/>
      <c r="F116" s="210"/>
      <c r="G116" s="210"/>
      <c r="H116" s="211"/>
      <c r="I116" s="209" t="s">
        <v>149</v>
      </c>
      <c r="J116" s="212"/>
      <c r="K116" s="208" t="s">
        <v>147</v>
      </c>
      <c r="L116" s="213">
        <f>ROUND(J116*L115,2)</f>
        <v>0</v>
      </c>
      <c r="M116" s="214"/>
      <c r="N116" s="214"/>
      <c r="O116" s="214"/>
      <c r="P116" s="215"/>
      <c r="Q116" s="186"/>
    </row>
    <row r="117" spans="1:18" s="7" customFormat="1" ht="11.25" customHeight="1" x14ac:dyDescent="0.2">
      <c r="A117" s="207"/>
      <c r="B117" s="208"/>
      <c r="C117" s="209"/>
      <c r="D117" s="208"/>
      <c r="E117" s="210"/>
      <c r="F117" s="210"/>
      <c r="G117" s="210"/>
      <c r="H117" s="211"/>
      <c r="I117" s="209" t="s">
        <v>150</v>
      </c>
      <c r="J117" s="212"/>
      <c r="K117" s="208" t="s">
        <v>147</v>
      </c>
      <c r="L117" s="213">
        <f>ROUND(J117*L115,2)</f>
        <v>0</v>
      </c>
      <c r="M117" s="214"/>
      <c r="N117" s="214"/>
      <c r="O117" s="214"/>
      <c r="P117" s="215"/>
      <c r="Q117" s="186"/>
    </row>
    <row r="118" spans="1:18" s="7" customFormat="1" ht="11.25" customHeight="1" x14ac:dyDescent="0.2">
      <c r="A118" s="188"/>
      <c r="B118" s="189"/>
      <c r="C118" s="190"/>
      <c r="D118" s="189"/>
      <c r="E118" s="191"/>
      <c r="F118" s="191"/>
      <c r="G118" s="191"/>
      <c r="H118" s="192"/>
      <c r="I118" s="193" t="s">
        <v>151</v>
      </c>
      <c r="J118" s="194" t="s">
        <v>152</v>
      </c>
      <c r="K118" s="189" t="s">
        <v>147</v>
      </c>
      <c r="L118" s="216">
        <f>ROUND(0.2409*M113,2)</f>
        <v>0</v>
      </c>
      <c r="M118" s="217"/>
      <c r="N118" s="217"/>
      <c r="O118" s="217"/>
      <c r="P118" s="218"/>
      <c r="Q118" s="186"/>
    </row>
    <row r="119" spans="1:18" s="7" customFormat="1" ht="11.25" customHeight="1" x14ac:dyDescent="0.2">
      <c r="A119" s="199"/>
      <c r="B119" s="200"/>
      <c r="C119" s="201"/>
      <c r="D119" s="200"/>
      <c r="E119" s="202"/>
      <c r="F119" s="202"/>
      <c r="G119" s="202"/>
      <c r="H119" s="203"/>
      <c r="I119" s="203"/>
      <c r="J119" s="201" t="s">
        <v>153</v>
      </c>
      <c r="K119" s="200" t="s">
        <v>147</v>
      </c>
      <c r="L119" s="204">
        <f>L115+L116+L117+L118</f>
        <v>0</v>
      </c>
      <c r="M119" s="205"/>
      <c r="N119" s="205"/>
      <c r="O119" s="205"/>
      <c r="P119" s="206"/>
      <c r="Q119" s="186"/>
    </row>
    <row r="120" spans="1:18" s="7" customFormat="1" ht="11.25" customHeight="1" x14ac:dyDescent="0.2">
      <c r="A120" s="207"/>
      <c r="B120" s="208"/>
      <c r="C120" s="209"/>
      <c r="D120" s="208"/>
      <c r="E120" s="210"/>
      <c r="F120" s="210"/>
      <c r="G120" s="210"/>
      <c r="H120" s="211"/>
      <c r="I120" s="211"/>
      <c r="J120" s="209" t="s">
        <v>154</v>
      </c>
      <c r="K120" s="208" t="s">
        <v>147</v>
      </c>
      <c r="L120" s="219">
        <f>ROUND(0.21*L119,2)</f>
        <v>0</v>
      </c>
      <c r="M120" s="220"/>
      <c r="N120" s="220"/>
      <c r="O120" s="220"/>
      <c r="P120" s="221"/>
      <c r="Q120" s="186"/>
    </row>
    <row r="121" spans="1:18" s="7" customFormat="1" ht="11.25" customHeight="1" thickBot="1" x14ac:dyDescent="0.25">
      <c r="A121" s="222"/>
      <c r="B121" s="223"/>
      <c r="C121" s="224"/>
      <c r="D121" s="223"/>
      <c r="E121" s="225"/>
      <c r="F121" s="225"/>
      <c r="G121" s="225"/>
      <c r="H121" s="226"/>
      <c r="I121" s="226"/>
      <c r="J121" s="224" t="s">
        <v>155</v>
      </c>
      <c r="K121" s="223" t="s">
        <v>147</v>
      </c>
      <c r="L121" s="227">
        <f>L119+L120</f>
        <v>0</v>
      </c>
      <c r="M121" s="228"/>
      <c r="N121" s="228"/>
      <c r="O121" s="228"/>
      <c r="P121" s="229"/>
      <c r="Q121" s="186"/>
      <c r="R121" s="187"/>
    </row>
    <row r="122" spans="1:18" ht="11.25" customHeight="1" x14ac:dyDescent="0.25">
      <c r="A122" s="230"/>
      <c r="B122" s="231"/>
      <c r="C122" s="232"/>
      <c r="D122" s="233"/>
      <c r="E122" s="233"/>
      <c r="F122" s="234"/>
      <c r="G122" s="235"/>
      <c r="H122" s="230"/>
      <c r="I122" s="236"/>
      <c r="J122" s="233"/>
      <c r="K122" s="233"/>
      <c r="L122" s="234"/>
      <c r="M122" s="235"/>
      <c r="N122" s="230"/>
      <c r="O122" s="230"/>
      <c r="P122" s="237"/>
    </row>
    <row r="123" spans="1:18" x14ac:dyDescent="0.25">
      <c r="B123" s="238"/>
      <c r="C123" s="239"/>
      <c r="D123" s="240"/>
      <c r="E123" s="240"/>
      <c r="F123" s="241"/>
      <c r="G123" s="242"/>
      <c r="H123" s="21"/>
      <c r="I123" s="243"/>
      <c r="J123" s="240"/>
      <c r="K123" s="241"/>
      <c r="L123" s="242"/>
      <c r="M123" s="242"/>
    </row>
    <row r="124" spans="1:18" x14ac:dyDescent="0.25">
      <c r="B124" s="244" t="s">
        <v>156</v>
      </c>
      <c r="C124" s="245" t="s">
        <v>157</v>
      </c>
      <c r="D124" s="242"/>
      <c r="E124" s="242"/>
      <c r="F124" s="242"/>
      <c r="G124" s="242"/>
      <c r="H124" s="21"/>
      <c r="I124" s="241"/>
      <c r="J124" s="21"/>
      <c r="K124" s="21"/>
      <c r="L124" s="242"/>
      <c r="M124" s="242"/>
    </row>
    <row r="125" spans="1:18" x14ac:dyDescent="0.25">
      <c r="B125" s="246"/>
      <c r="C125" s="246"/>
      <c r="F125" s="242"/>
      <c r="G125" s="242"/>
      <c r="H125" s="7"/>
      <c r="I125" s="7"/>
      <c r="J125" s="7"/>
      <c r="K125" s="7"/>
      <c r="L125" s="7"/>
      <c r="M125" s="7"/>
    </row>
    <row r="126" spans="1:18" x14ac:dyDescent="0.25">
      <c r="C126" s="246"/>
      <c r="D126" s="235"/>
      <c r="E126" s="235"/>
      <c r="F126" s="235"/>
      <c r="H126" s="7"/>
      <c r="I126" s="7"/>
      <c r="J126" s="7"/>
      <c r="K126" s="7"/>
      <c r="L126" s="7"/>
      <c r="M126" s="7"/>
    </row>
    <row r="127" spans="1:18" x14ac:dyDescent="0.25">
      <c r="C127" s="248"/>
    </row>
    <row r="128" spans="1:18" x14ac:dyDescent="0.25">
      <c r="C128" s="235" t="s">
        <v>158</v>
      </c>
    </row>
    <row r="129" spans="2:3" x14ac:dyDescent="0.25">
      <c r="C129" s="249" t="s">
        <v>159</v>
      </c>
    </row>
    <row r="130" spans="2:3" x14ac:dyDescent="0.25">
      <c r="B130" s="250"/>
      <c r="C130" s="251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</sheetData>
  <mergeCells count="18">
    <mergeCell ref="L116:P116"/>
    <mergeCell ref="L117:P117"/>
    <mergeCell ref="L118:P118"/>
    <mergeCell ref="L119:P119"/>
    <mergeCell ref="L120:P120"/>
    <mergeCell ref="L121:P121"/>
    <mergeCell ref="H12:K12"/>
    <mergeCell ref="L12:P12"/>
    <mergeCell ref="Q12:Q15"/>
    <mergeCell ref="H13:K13"/>
    <mergeCell ref="L13:P13"/>
    <mergeCell ref="L115:P115"/>
    <mergeCell ref="A4:P4"/>
    <mergeCell ref="A5:P5"/>
    <mergeCell ref="L9:M9"/>
    <mergeCell ref="L10:M10"/>
    <mergeCell ref="L11:M11"/>
    <mergeCell ref="N11:P11"/>
  </mergeCells>
  <pageMargins left="0.27" right="0.19" top="0.52" bottom="0.3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2013-03-20T16:51:10Z</cp:lastPrinted>
  <dcterms:created xsi:type="dcterms:W3CDTF">2013-03-11T18:43:52Z</dcterms:created>
  <dcterms:modified xsi:type="dcterms:W3CDTF">2013-03-20T16:51:48Z</dcterms:modified>
</cp:coreProperties>
</file>